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K:\FO-Forvaltningsdivisjonen\FASS Statistikkseksjonen\2.1 Statistikk for akvakultur\03 Resultater\01 STA-Res-ikke-offentlige\STA_03_Res_tab\"/>
    </mc:Choice>
  </mc:AlternateContent>
  <xr:revisionPtr revIDLastSave="0" documentId="13_ncr:1_{1740B2F6-8CB9-4B58-A3CF-8BBB03BA4A48}" xr6:coauthVersionLast="47" xr6:coauthVersionMax="47" xr10:uidLastSave="{00000000-0000-0000-0000-000000000000}"/>
  <bookViews>
    <workbookView xWindow="-120" yWindow="-120" windowWidth="29040" windowHeight="15840" xr2:uid="{00000000-000D-0000-FFFF-FFFF00000000}"/>
  </bookViews>
  <sheets>
    <sheet name="Beholdning pr 31.12." sheetId="2" r:id="rId1"/>
    <sheet name="Beholdning pr art" sheetId="3" r:id="rId2"/>
    <sheet name="Beholdning pr generasjon"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1" l="1"/>
  <c r="E40" i="1"/>
  <c r="C40" i="1"/>
  <c r="D40" i="1" s="1"/>
  <c r="B40" i="1"/>
  <c r="G39" i="1"/>
  <c r="D39" i="1"/>
  <c r="G38" i="1"/>
  <c r="D38" i="1"/>
  <c r="G37" i="1"/>
  <c r="D37" i="1"/>
  <c r="G36" i="1"/>
  <c r="D36" i="1"/>
  <c r="F25" i="1"/>
  <c r="E25" i="1"/>
  <c r="C25" i="1"/>
  <c r="D25" i="1" s="1"/>
  <c r="B25" i="1"/>
  <c r="G24" i="1"/>
  <c r="D24" i="1"/>
  <c r="G23" i="1"/>
  <c r="D23" i="1"/>
  <c r="G22" i="1"/>
  <c r="D22" i="1"/>
  <c r="G21" i="1"/>
  <c r="G20" i="1"/>
  <c r="D20" i="1"/>
  <c r="G19" i="1"/>
  <c r="D19" i="1"/>
  <c r="C34" i="3"/>
  <c r="B34" i="3"/>
  <c r="D33" i="3"/>
  <c r="D32" i="3"/>
  <c r="D31" i="3"/>
  <c r="D30" i="3"/>
  <c r="C21" i="3"/>
  <c r="B21" i="3"/>
  <c r="D20" i="3"/>
  <c r="D19" i="3"/>
  <c r="D18" i="3"/>
  <c r="D17" i="3"/>
  <c r="C38" i="2"/>
  <c r="B38" i="2"/>
  <c r="D37" i="2"/>
  <c r="D36" i="2"/>
  <c r="D35" i="2"/>
  <c r="D34" i="2"/>
  <c r="D33" i="2"/>
  <c r="D32" i="2"/>
  <c r="C23" i="2"/>
  <c r="B23" i="2"/>
  <c r="D22" i="2"/>
  <c r="D21" i="2"/>
  <c r="D20" i="2"/>
  <c r="D19" i="2"/>
  <c r="D18" i="2"/>
  <c r="D17" i="2"/>
  <c r="L40" i="1"/>
  <c r="K40" i="1"/>
  <c r="I40" i="1"/>
  <c r="J40" i="1" s="1"/>
  <c r="H40" i="1"/>
  <c r="M39" i="1"/>
  <c r="J39" i="1"/>
  <c r="M38" i="1"/>
  <c r="J38" i="1"/>
  <c r="M37" i="1"/>
  <c r="J37" i="1"/>
  <c r="M36" i="1"/>
  <c r="J36" i="1"/>
  <c r="L25" i="1"/>
  <c r="K25" i="1"/>
  <c r="I25" i="1"/>
  <c r="H25" i="1"/>
  <c r="M24" i="1"/>
  <c r="J24" i="1"/>
  <c r="M23" i="1"/>
  <c r="J23" i="1"/>
  <c r="M22" i="1"/>
  <c r="J22" i="1"/>
  <c r="M21" i="1"/>
  <c r="J21" i="1"/>
  <c r="M20" i="1"/>
  <c r="J20" i="1"/>
  <c r="M19" i="1"/>
  <c r="J19" i="1"/>
  <c r="F34" i="3"/>
  <c r="E34" i="3"/>
  <c r="G33" i="3"/>
  <c r="G32" i="3"/>
  <c r="G31" i="3"/>
  <c r="G30" i="3"/>
  <c r="F21" i="3"/>
  <c r="E21" i="3"/>
  <c r="G20" i="3"/>
  <c r="G19" i="3"/>
  <c r="G18" i="3"/>
  <c r="G17" i="3"/>
  <c r="F23" i="2"/>
  <c r="E23" i="2"/>
  <c r="G17" i="2"/>
  <c r="G23" i="2" s="1"/>
  <c r="G19" i="2"/>
  <c r="G20" i="2"/>
  <c r="G21" i="2"/>
  <c r="G22" i="2"/>
  <c r="G18" i="2"/>
  <c r="G32" i="2"/>
  <c r="G38" i="2" s="1"/>
  <c r="G34" i="2"/>
  <c r="G35" i="2"/>
  <c r="G36" i="2"/>
  <c r="G37" i="2"/>
  <c r="G33" i="2"/>
  <c r="F38" i="2"/>
  <c r="E38" i="2"/>
  <c r="G25" i="1" l="1"/>
  <c r="G40" i="1"/>
  <c r="D21" i="3"/>
  <c r="D34" i="3"/>
  <c r="G34" i="3"/>
  <c r="D38" i="2"/>
  <c r="D23" i="2"/>
  <c r="M25" i="1"/>
  <c r="M40" i="1"/>
  <c r="J25" i="1"/>
  <c r="G21" i="3"/>
  <c r="J17" i="2"/>
  <c r="J18" i="2"/>
  <c r="J19" i="2"/>
  <c r="J20" i="2"/>
  <c r="J21" i="2"/>
  <c r="J22" i="2"/>
  <c r="R40" i="1"/>
  <c r="Q40" i="1"/>
  <c r="O40" i="1"/>
  <c r="N40" i="1"/>
  <c r="S39" i="1"/>
  <c r="P39" i="1"/>
  <c r="S38" i="1"/>
  <c r="P38" i="1"/>
  <c r="S37" i="1"/>
  <c r="P37" i="1"/>
  <c r="S36" i="1"/>
  <c r="P36" i="1"/>
  <c r="R25" i="1"/>
  <c r="Q25" i="1"/>
  <c r="O25" i="1"/>
  <c r="N25" i="1"/>
  <c r="S24" i="1"/>
  <c r="P24" i="1"/>
  <c r="S23" i="1"/>
  <c r="P23" i="1"/>
  <c r="S22" i="1"/>
  <c r="P22" i="1"/>
  <c r="S21" i="1"/>
  <c r="P21" i="1"/>
  <c r="S20" i="1"/>
  <c r="P20" i="1"/>
  <c r="S19" i="1"/>
  <c r="P19" i="1"/>
  <c r="I34" i="3"/>
  <c r="H34" i="3"/>
  <c r="J33" i="3"/>
  <c r="J32" i="3"/>
  <c r="J31" i="3"/>
  <c r="J30" i="3"/>
  <c r="I21" i="3"/>
  <c r="H21" i="3"/>
  <c r="J20" i="3"/>
  <c r="J19" i="3"/>
  <c r="J18" i="3"/>
  <c r="J17" i="3"/>
  <c r="I38" i="2"/>
  <c r="H38" i="2"/>
  <c r="J37" i="2"/>
  <c r="J36" i="2"/>
  <c r="J35" i="2"/>
  <c r="J34" i="2"/>
  <c r="J33" i="2"/>
  <c r="J32" i="2"/>
  <c r="I23" i="2"/>
  <c r="H23" i="2"/>
  <c r="X40" i="1"/>
  <c r="W40" i="1"/>
  <c r="U40" i="1"/>
  <c r="T40" i="1"/>
  <c r="Y39" i="1"/>
  <c r="V39" i="1"/>
  <c r="Y38" i="1"/>
  <c r="V38" i="1"/>
  <c r="Y37" i="1"/>
  <c r="V37" i="1"/>
  <c r="Y36" i="1"/>
  <c r="V36" i="1"/>
  <c r="X25" i="1"/>
  <c r="W25" i="1"/>
  <c r="U25" i="1"/>
  <c r="T25" i="1"/>
  <c r="Y24" i="1"/>
  <c r="V24" i="1"/>
  <c r="Y23" i="1"/>
  <c r="V23" i="1"/>
  <c r="Y22" i="1"/>
  <c r="V22" i="1"/>
  <c r="Y21" i="1"/>
  <c r="V21" i="1"/>
  <c r="Y20" i="1"/>
  <c r="V20" i="1"/>
  <c r="Y19" i="1"/>
  <c r="V19" i="1"/>
  <c r="L34" i="3"/>
  <c r="K34" i="3"/>
  <c r="M33" i="3"/>
  <c r="M32" i="3"/>
  <c r="M31" i="3"/>
  <c r="M30" i="3"/>
  <c r="L21" i="3"/>
  <c r="K21" i="3"/>
  <c r="M20" i="3"/>
  <c r="M19" i="3"/>
  <c r="M18" i="3"/>
  <c r="M17" i="3"/>
  <c r="AE22" i="2"/>
  <c r="AE21" i="2"/>
  <c r="AE20" i="2"/>
  <c r="AE19" i="2"/>
  <c r="AE18" i="2"/>
  <c r="AE17" i="2"/>
  <c r="AB22" i="2"/>
  <c r="AB21" i="2"/>
  <c r="AB20" i="2"/>
  <c r="AB19" i="2"/>
  <c r="AB18" i="2"/>
  <c r="AB17" i="2"/>
  <c r="Y22" i="2"/>
  <c r="Y21" i="2"/>
  <c r="Y20" i="2"/>
  <c r="Y19" i="2"/>
  <c r="Y18" i="2"/>
  <c r="Y17" i="2"/>
  <c r="V22" i="2"/>
  <c r="V21" i="2"/>
  <c r="V20" i="2"/>
  <c r="V19" i="2"/>
  <c r="V18" i="2"/>
  <c r="V17" i="2"/>
  <c r="S22" i="2"/>
  <c r="S21" i="2"/>
  <c r="S20" i="2"/>
  <c r="S19" i="2"/>
  <c r="S18" i="2"/>
  <c r="S17" i="2"/>
  <c r="P22" i="2"/>
  <c r="P21" i="2"/>
  <c r="P20" i="2"/>
  <c r="P19" i="2"/>
  <c r="P18" i="2"/>
  <c r="P17" i="2"/>
  <c r="M19" i="2"/>
  <c r="M20" i="2"/>
  <c r="M21" i="2"/>
  <c r="M22" i="2"/>
  <c r="L38" i="2"/>
  <c r="K38" i="2"/>
  <c r="M37" i="2"/>
  <c r="M36" i="2"/>
  <c r="M35" i="2"/>
  <c r="M34" i="2"/>
  <c r="M33" i="2"/>
  <c r="M32" i="2"/>
  <c r="L23" i="2"/>
  <c r="K23" i="2"/>
  <c r="M18" i="2"/>
  <c r="M17" i="2"/>
  <c r="P40" i="1" l="1"/>
  <c r="J34" i="3"/>
  <c r="S40" i="1"/>
  <c r="S25" i="1"/>
  <c r="P25" i="1"/>
  <c r="Y25" i="1"/>
  <c r="J21" i="3"/>
  <c r="J38" i="2"/>
  <c r="J23" i="2"/>
  <c r="M38" i="2"/>
  <c r="P23" i="2"/>
  <c r="V40" i="1"/>
  <c r="V25" i="1"/>
  <c r="M21" i="3"/>
  <c r="Y40" i="1"/>
  <c r="M34" i="3"/>
  <c r="M23" i="2"/>
  <c r="A5" i="1"/>
  <c r="A5" i="3"/>
  <c r="AE22" i="1" l="1"/>
  <c r="AB22" i="1"/>
  <c r="P33" i="3"/>
  <c r="P32" i="3"/>
  <c r="P31" i="3"/>
  <c r="P30" i="3"/>
  <c r="P20" i="3"/>
  <c r="P19" i="3"/>
  <c r="P18" i="3"/>
  <c r="P17" i="3"/>
  <c r="P34" i="3" l="1"/>
  <c r="P21" i="3"/>
  <c r="BU25" i="1"/>
  <c r="BR25" i="1"/>
  <c r="BU20" i="1"/>
  <c r="BU24" i="1"/>
  <c r="BU23" i="1"/>
  <c r="BU22" i="1"/>
  <c r="BR24" i="1"/>
  <c r="BR23" i="1"/>
  <c r="BR22" i="1"/>
  <c r="BR20" i="1"/>
  <c r="BO21" i="1"/>
  <c r="BO23" i="1"/>
  <c r="BO24" i="1"/>
  <c r="AT24" i="1"/>
  <c r="AT23" i="1"/>
  <c r="AT22" i="1"/>
  <c r="AT21" i="1"/>
  <c r="AT20" i="1"/>
  <c r="AW24" i="1"/>
  <c r="AW23" i="1"/>
  <c r="AW22" i="1"/>
  <c r="AW21" i="1"/>
  <c r="AW20" i="1"/>
  <c r="BC24" i="1"/>
  <c r="BC23" i="1"/>
  <c r="BC22" i="1"/>
  <c r="BC21" i="1"/>
  <c r="BC20" i="1"/>
  <c r="BF24" i="1"/>
  <c r="BF23" i="1"/>
  <c r="BF22" i="1"/>
  <c r="BF21" i="1"/>
  <c r="BF20" i="1"/>
  <c r="BI24" i="1"/>
  <c r="BI23" i="1"/>
  <c r="BI22" i="1"/>
  <c r="BI21" i="1"/>
  <c r="BI20" i="1"/>
  <c r="BL21" i="1"/>
  <c r="BL23" i="1"/>
  <c r="BL24" i="1"/>
  <c r="AK37" i="2"/>
  <c r="AK36" i="2"/>
  <c r="AK35" i="2"/>
  <c r="AH37" i="2"/>
  <c r="AH36" i="2"/>
  <c r="AH34" i="2"/>
  <c r="AH33" i="2"/>
  <c r="P37" i="2"/>
  <c r="P36" i="2"/>
  <c r="P35" i="2"/>
  <c r="P34" i="2"/>
  <c r="P33" i="2"/>
  <c r="P32" i="2"/>
  <c r="S37" i="2"/>
  <c r="S36" i="2"/>
  <c r="S35" i="2"/>
  <c r="S34" i="2"/>
  <c r="S33" i="2"/>
  <c r="S32" i="2"/>
  <c r="V37" i="2"/>
  <c r="V36" i="2"/>
  <c r="V35" i="2"/>
  <c r="V34" i="2"/>
  <c r="V33" i="2"/>
  <c r="V32" i="2"/>
  <c r="Y37" i="2"/>
  <c r="Y36" i="2"/>
  <c r="Y35" i="2"/>
  <c r="Y34" i="2"/>
  <c r="Y33" i="2"/>
  <c r="Y32" i="2"/>
  <c r="AB33" i="2"/>
  <c r="AB34" i="2"/>
  <c r="AB35" i="2"/>
  <c r="AB36" i="2"/>
  <c r="AB37" i="2"/>
  <c r="AE34" i="2"/>
  <c r="AE35" i="2"/>
  <c r="AE36" i="2"/>
  <c r="AE37" i="2"/>
  <c r="AK22" i="2"/>
  <c r="AK21" i="2"/>
  <c r="AK20" i="2"/>
  <c r="AH19" i="2"/>
  <c r="AH21" i="2"/>
  <c r="AH22" i="2"/>
  <c r="AH18" i="2"/>
  <c r="AD40" i="1" l="1"/>
  <c r="AC40" i="1"/>
  <c r="AA40" i="1"/>
  <c r="Z40" i="1"/>
  <c r="AE39" i="1"/>
  <c r="AB39" i="1"/>
  <c r="AE38" i="1"/>
  <c r="AB38" i="1"/>
  <c r="AE37" i="1"/>
  <c r="AB37" i="1"/>
  <c r="AE36" i="1"/>
  <c r="AB36" i="1"/>
  <c r="AD25" i="1"/>
  <c r="AC25" i="1"/>
  <c r="AA25" i="1"/>
  <c r="Z25" i="1"/>
  <c r="AE24" i="1"/>
  <c r="AB24" i="1"/>
  <c r="AE23" i="1"/>
  <c r="AB23" i="1"/>
  <c r="AE21" i="1"/>
  <c r="AB21" i="1"/>
  <c r="AE20" i="1"/>
  <c r="AB20" i="1"/>
  <c r="AE19" i="1"/>
  <c r="AB19" i="1"/>
  <c r="O34" i="3"/>
  <c r="N34" i="3"/>
  <c r="O21" i="3"/>
  <c r="N21" i="3"/>
  <c r="O38" i="2"/>
  <c r="N38" i="2"/>
  <c r="P38" i="2"/>
  <c r="O23" i="2"/>
  <c r="N23" i="2"/>
  <c r="AB40" i="1" l="1"/>
  <c r="AE40" i="1"/>
  <c r="AE25" i="1"/>
  <c r="AB25" i="1"/>
  <c r="AJ40" i="1"/>
  <c r="AI40" i="1"/>
  <c r="AG40" i="1"/>
  <c r="AF40" i="1"/>
  <c r="AK39" i="1"/>
  <c r="AH39" i="1"/>
  <c r="AK38" i="1"/>
  <c r="AH38" i="1"/>
  <c r="AK37" i="1"/>
  <c r="AH37" i="1"/>
  <c r="AK36" i="1"/>
  <c r="AH36" i="1"/>
  <c r="AJ25" i="1"/>
  <c r="AI25" i="1"/>
  <c r="AG25" i="1"/>
  <c r="AF25" i="1"/>
  <c r="AK24" i="1"/>
  <c r="AH24" i="1"/>
  <c r="AK21" i="1"/>
  <c r="AH21" i="1"/>
  <c r="AK20" i="1"/>
  <c r="AH20" i="1"/>
  <c r="AK19" i="1"/>
  <c r="AH19" i="1"/>
  <c r="R34" i="3"/>
  <c r="Q34" i="3"/>
  <c r="S33" i="3"/>
  <c r="S32" i="3"/>
  <c r="S31" i="3"/>
  <c r="S30" i="3"/>
  <c r="R21" i="3"/>
  <c r="Q21" i="3"/>
  <c r="S20" i="3"/>
  <c r="S19" i="3"/>
  <c r="S18" i="3"/>
  <c r="S17" i="3"/>
  <c r="R38" i="2"/>
  <c r="Q38" i="2"/>
  <c r="R23" i="2"/>
  <c r="Q23" i="2"/>
  <c r="AK40" i="1" l="1"/>
  <c r="AH40" i="1"/>
  <c r="AH25" i="1"/>
  <c r="AK25" i="1"/>
  <c r="S34" i="3"/>
  <c r="S21" i="3"/>
  <c r="S38" i="2"/>
  <c r="S23" i="2"/>
  <c r="U38" i="2"/>
  <c r="T38" i="2"/>
  <c r="U23" i="2"/>
  <c r="T23" i="2"/>
  <c r="U34" i="3"/>
  <c r="T34" i="3"/>
  <c r="V33" i="3"/>
  <c r="V32" i="3"/>
  <c r="V31" i="3"/>
  <c r="V30" i="3"/>
  <c r="U21" i="3"/>
  <c r="T21" i="3"/>
  <c r="V20" i="3"/>
  <c r="V19" i="3"/>
  <c r="V18" i="3"/>
  <c r="V17" i="3"/>
  <c r="AP40" i="1"/>
  <c r="AO40" i="1"/>
  <c r="AM40" i="1"/>
  <c r="AL40" i="1"/>
  <c r="AQ39" i="1"/>
  <c r="AN39" i="1"/>
  <c r="AQ38" i="1"/>
  <c r="AN38" i="1"/>
  <c r="AQ37" i="1"/>
  <c r="AN37" i="1"/>
  <c r="AQ36" i="1"/>
  <c r="AN36" i="1"/>
  <c r="AP25" i="1"/>
  <c r="AO25" i="1"/>
  <c r="AQ25" i="1" s="1"/>
  <c r="AM25" i="1"/>
  <c r="AL25" i="1"/>
  <c r="AQ24" i="1"/>
  <c r="AN24" i="1"/>
  <c r="AQ22" i="1"/>
  <c r="AN22" i="1"/>
  <c r="AQ21" i="1"/>
  <c r="AN21" i="1"/>
  <c r="AQ20" i="1"/>
  <c r="AN20" i="1"/>
  <c r="AQ19" i="1"/>
  <c r="AN19" i="1"/>
  <c r="AN40" i="1" l="1"/>
  <c r="AQ40" i="1"/>
  <c r="AN25" i="1"/>
  <c r="V38" i="2"/>
  <c r="V23" i="2"/>
  <c r="V34" i="3"/>
  <c r="V21" i="3"/>
  <c r="AT39" i="1"/>
  <c r="AT38" i="1"/>
  <c r="AT37" i="1"/>
  <c r="AT36" i="1"/>
  <c r="AW39" i="1"/>
  <c r="AW38" i="1"/>
  <c r="AW37" i="1"/>
  <c r="AW36" i="1"/>
  <c r="AT19" i="1"/>
  <c r="AW19" i="1"/>
  <c r="AV40" i="1" l="1"/>
  <c r="AU40" i="1"/>
  <c r="AS40" i="1"/>
  <c r="AR40" i="1"/>
  <c r="AV25" i="1"/>
  <c r="AU25" i="1"/>
  <c r="AS25" i="1"/>
  <c r="AR25" i="1"/>
  <c r="X34" i="3"/>
  <c r="W34" i="3"/>
  <c r="X21" i="3"/>
  <c r="W21" i="3"/>
  <c r="Y33" i="3"/>
  <c r="Y32" i="3"/>
  <c r="Y31" i="3"/>
  <c r="Y30" i="3"/>
  <c r="Y20" i="3"/>
  <c r="Y19" i="3"/>
  <c r="Y18" i="3"/>
  <c r="Y17" i="3"/>
  <c r="Y38" i="2"/>
  <c r="X38" i="2"/>
  <c r="W38" i="2"/>
  <c r="Y23" i="2"/>
  <c r="X23" i="2"/>
  <c r="W23" i="2"/>
  <c r="AT25" i="1" l="1"/>
  <c r="AW40" i="1"/>
  <c r="AW25" i="1"/>
  <c r="Y34" i="3"/>
  <c r="Y21" i="3"/>
  <c r="AT40" i="1"/>
  <c r="BB40" i="1" l="1"/>
  <c r="BA40" i="1"/>
  <c r="BC36" i="1"/>
  <c r="BC37" i="1"/>
  <c r="BC38" i="1"/>
  <c r="BC39" i="1"/>
  <c r="AY40" i="1"/>
  <c r="AX40" i="1"/>
  <c r="AZ36" i="1"/>
  <c r="AZ38" i="1"/>
  <c r="AZ39" i="1"/>
  <c r="AZ37" i="1"/>
  <c r="BB25" i="1"/>
  <c r="BA25" i="1"/>
  <c r="BC19" i="1"/>
  <c r="AZ19" i="1"/>
  <c r="AZ21" i="1"/>
  <c r="AZ22" i="1"/>
  <c r="AZ24" i="1"/>
  <c r="AZ20" i="1"/>
  <c r="AY25" i="1"/>
  <c r="AX25" i="1"/>
  <c r="AA34" i="3"/>
  <c r="Z34" i="3"/>
  <c r="AB33" i="3"/>
  <c r="AB32" i="3"/>
  <c r="AB31" i="3"/>
  <c r="AB30" i="3"/>
  <c r="AA21" i="3"/>
  <c r="Z21" i="3"/>
  <c r="AB20" i="3"/>
  <c r="AB19" i="3"/>
  <c r="AB18" i="3"/>
  <c r="AB17" i="3"/>
  <c r="AA38" i="2"/>
  <c r="Z38" i="2"/>
  <c r="AD38" i="2"/>
  <c r="AC38" i="2"/>
  <c r="AA23" i="2"/>
  <c r="Z23" i="2"/>
  <c r="AD23" i="2"/>
  <c r="AC23" i="2"/>
  <c r="AB32" i="2"/>
  <c r="AZ40" i="1" l="1"/>
  <c r="BC40" i="1"/>
  <c r="AZ25" i="1"/>
  <c r="BC25" i="1"/>
  <c r="AB23" i="2"/>
  <c r="AB38" i="2"/>
  <c r="AB34" i="3"/>
  <c r="AB21" i="3"/>
  <c r="AE32" i="2"/>
  <c r="AE33" i="2"/>
  <c r="AE23" i="2" l="1"/>
  <c r="AE38" i="2"/>
  <c r="AD21" i="3"/>
  <c r="AC21" i="3"/>
  <c r="AE20" i="3"/>
  <c r="AE19" i="3"/>
  <c r="AE18" i="3"/>
  <c r="AE17" i="3"/>
  <c r="AE21" i="3" l="1"/>
  <c r="AD34" i="3"/>
  <c r="AC34" i="3"/>
  <c r="AE33" i="3"/>
  <c r="AE32" i="3"/>
  <c r="AE31" i="3"/>
  <c r="AE30" i="3"/>
  <c r="AE34" i="3" l="1"/>
  <c r="BC22" i="2"/>
  <c r="BC20" i="2"/>
  <c r="BC19" i="2"/>
  <c r="BC18" i="2"/>
  <c r="BC17" i="2"/>
  <c r="BC37" i="2"/>
  <c r="BC35" i="2"/>
  <c r="BC34" i="2"/>
  <c r="BC33" i="2"/>
  <c r="BC32" i="2"/>
  <c r="AZ37" i="2"/>
  <c r="AZ35" i="2"/>
  <c r="AZ34" i="2"/>
  <c r="AZ33" i="2"/>
  <c r="AZ32" i="2"/>
  <c r="AZ22" i="2"/>
  <c r="AZ20" i="2"/>
  <c r="AZ19" i="2"/>
  <c r="AZ18" i="2"/>
  <c r="AZ17" i="2"/>
  <c r="AW22" i="2"/>
  <c r="AW20" i="2"/>
  <c r="AW19" i="2"/>
  <c r="AW18" i="2"/>
  <c r="AW17" i="2"/>
  <c r="AQ32" i="2"/>
  <c r="AQ34" i="2"/>
  <c r="AQ35" i="2"/>
  <c r="AQ37" i="2"/>
  <c r="AT32" i="2"/>
  <c r="AT34" i="2"/>
  <c r="AT35" i="2"/>
  <c r="AT37" i="2"/>
  <c r="AT33" i="2"/>
  <c r="AW32" i="2"/>
  <c r="AW34" i="2"/>
  <c r="AW35" i="2"/>
  <c r="AW37" i="2"/>
  <c r="AW33" i="2"/>
  <c r="AT22" i="2"/>
  <c r="AT20" i="2"/>
  <c r="AT19" i="2"/>
  <c r="AT18" i="2"/>
  <c r="AT17" i="2"/>
  <c r="AQ33" i="2"/>
  <c r="AQ22" i="2"/>
  <c r="AQ20" i="2"/>
  <c r="AQ19" i="2"/>
  <c r="AQ18" i="2"/>
  <c r="AQ17" i="2"/>
  <c r="AN19" i="2"/>
  <c r="AN20" i="2"/>
  <c r="AN22" i="2"/>
  <c r="AN18" i="2"/>
  <c r="AN17" i="2"/>
  <c r="AN32" i="2"/>
  <c r="AN33" i="2"/>
  <c r="AN35" i="2"/>
  <c r="AN37" i="2"/>
  <c r="AN34" i="2"/>
  <c r="BB34" i="3" l="1"/>
  <c r="BA34" i="3"/>
  <c r="AY34" i="3"/>
  <c r="AX34" i="3"/>
  <c r="AV34" i="3"/>
  <c r="AU34" i="3"/>
  <c r="AS34" i="3"/>
  <c r="AR34" i="3"/>
  <c r="AP34" i="3"/>
  <c r="AO34" i="3"/>
  <c r="AM34" i="3"/>
  <c r="AL34" i="3"/>
  <c r="AJ34" i="3"/>
  <c r="AI34" i="3"/>
  <c r="AG34" i="3"/>
  <c r="AF34" i="3"/>
  <c r="BC33" i="3"/>
  <c r="AZ33" i="3"/>
  <c r="AW33" i="3"/>
  <c r="AT33" i="3"/>
  <c r="AQ33" i="3"/>
  <c r="AN33" i="3"/>
  <c r="AK33" i="3"/>
  <c r="AH33" i="3"/>
  <c r="BC32" i="3"/>
  <c r="AZ32" i="3"/>
  <c r="AW32" i="3"/>
  <c r="AT32" i="3"/>
  <c r="AQ32" i="3"/>
  <c r="AN32" i="3"/>
  <c r="AK32" i="3"/>
  <c r="AH32" i="3"/>
  <c r="BC31" i="3"/>
  <c r="AZ31" i="3"/>
  <c r="AW31" i="3"/>
  <c r="AT31" i="3"/>
  <c r="AQ31" i="3"/>
  <c r="AN31" i="3"/>
  <c r="AK31" i="3"/>
  <c r="AH31" i="3"/>
  <c r="BC30" i="3"/>
  <c r="BC34" i="3" s="1"/>
  <c r="AZ30" i="3"/>
  <c r="AW30" i="3"/>
  <c r="AT30" i="3"/>
  <c r="AQ30" i="3"/>
  <c r="AQ34" i="3" s="1"/>
  <c r="AN30" i="3"/>
  <c r="AK30" i="3"/>
  <c r="AH30" i="3"/>
  <c r="BB21" i="3"/>
  <c r="BA21" i="3"/>
  <c r="AY21" i="3"/>
  <c r="AX21" i="3"/>
  <c r="AV21" i="3"/>
  <c r="AU21" i="3"/>
  <c r="AS21" i="3"/>
  <c r="AR21" i="3"/>
  <c r="AP21" i="3"/>
  <c r="AO21" i="3"/>
  <c r="AM21" i="3"/>
  <c r="AL21" i="3"/>
  <c r="AJ21" i="3"/>
  <c r="AI21" i="3"/>
  <c r="AG21" i="3"/>
  <c r="AF21" i="3"/>
  <c r="BC20" i="3"/>
  <c r="AZ20" i="3"/>
  <c r="AW20" i="3"/>
  <c r="AT20" i="3"/>
  <c r="AQ20" i="3"/>
  <c r="AN20" i="3"/>
  <c r="AK20" i="3"/>
  <c r="AH20" i="3"/>
  <c r="BC19" i="3"/>
  <c r="AZ19" i="3"/>
  <c r="AW19" i="3"/>
  <c r="AT19" i="3"/>
  <c r="AQ19" i="3"/>
  <c r="AN19" i="3"/>
  <c r="AK19" i="3"/>
  <c r="AH19" i="3"/>
  <c r="BC18" i="3"/>
  <c r="AZ18" i="3"/>
  <c r="AW18" i="3"/>
  <c r="AT18" i="3"/>
  <c r="AQ18" i="3"/>
  <c r="AN18" i="3"/>
  <c r="AK18" i="3"/>
  <c r="AH18" i="3"/>
  <c r="BC17" i="3"/>
  <c r="AZ17" i="3"/>
  <c r="AW17" i="3"/>
  <c r="AT17" i="3"/>
  <c r="AQ17" i="3"/>
  <c r="AN17" i="3"/>
  <c r="AK17" i="3"/>
  <c r="AH17" i="3"/>
  <c r="BB38" i="2"/>
  <c r="BA38" i="2"/>
  <c r="BB23" i="2"/>
  <c r="BA23" i="2"/>
  <c r="AY38" i="2"/>
  <c r="AX38" i="2"/>
  <c r="AY23" i="2"/>
  <c r="AX23" i="2"/>
  <c r="AV38" i="2"/>
  <c r="AU38" i="2"/>
  <c r="AV23" i="2"/>
  <c r="AU23" i="2"/>
  <c r="AS38" i="2"/>
  <c r="AR38" i="2"/>
  <c r="AS23" i="2"/>
  <c r="AR23" i="2"/>
  <c r="AP38" i="2"/>
  <c r="AO38" i="2"/>
  <c r="AM38" i="2"/>
  <c r="AL38" i="2"/>
  <c r="AQ21" i="3" l="1"/>
  <c r="AW21" i="3"/>
  <c r="AZ21" i="3"/>
  <c r="BC21" i="3"/>
  <c r="AK34" i="3"/>
  <c r="AN34" i="3"/>
  <c r="AW34" i="3"/>
  <c r="AH21" i="3"/>
  <c r="AN21" i="3"/>
  <c r="AK21" i="3"/>
  <c r="AT21" i="3"/>
  <c r="AT34" i="3"/>
  <c r="AH34" i="3"/>
  <c r="AQ38" i="2"/>
  <c r="AT23" i="2"/>
  <c r="AZ34" i="3"/>
  <c r="BC38" i="2"/>
  <c r="BC23" i="2"/>
  <c r="AZ38" i="2"/>
  <c r="AZ23" i="2"/>
  <c r="AW38" i="2"/>
  <c r="AW23" i="2"/>
  <c r="AT38" i="2"/>
  <c r="AN38" i="2"/>
  <c r="AP23" i="2"/>
  <c r="AO23" i="2"/>
  <c r="AM23" i="2"/>
  <c r="AL23" i="2"/>
  <c r="AN23" i="2" l="1"/>
  <c r="AQ23" i="2"/>
  <c r="BO39" i="1"/>
  <c r="BO38" i="1"/>
  <c r="BO37" i="1"/>
  <c r="BO36" i="1"/>
  <c r="BL39" i="1"/>
  <c r="BL38" i="1"/>
  <c r="BL37" i="1"/>
  <c r="BL36" i="1"/>
  <c r="BO20" i="1"/>
  <c r="BL20" i="1"/>
  <c r="BN40" i="1" l="1"/>
  <c r="BM40" i="1"/>
  <c r="BK40" i="1"/>
  <c r="BJ40" i="1"/>
  <c r="BL25" i="1"/>
  <c r="BL40" i="1" l="1"/>
  <c r="BO40" i="1"/>
  <c r="BO25" i="1"/>
  <c r="DD40" i="1"/>
  <c r="DC40" i="1"/>
  <c r="DA40" i="1"/>
  <c r="CZ40" i="1"/>
  <c r="CX40" i="1"/>
  <c r="CW40" i="1"/>
  <c r="CU40" i="1"/>
  <c r="CT40" i="1"/>
  <c r="CR40" i="1"/>
  <c r="CQ40" i="1"/>
  <c r="CO40" i="1"/>
  <c r="CN40" i="1"/>
  <c r="CL40" i="1"/>
  <c r="CK40" i="1"/>
  <c r="CI40" i="1"/>
  <c r="CH40" i="1"/>
  <c r="CF40" i="1"/>
  <c r="CE40" i="1"/>
  <c r="CC40" i="1"/>
  <c r="CB40" i="1"/>
  <c r="BZ40" i="1"/>
  <c r="BY40" i="1"/>
  <c r="BW40" i="1"/>
  <c r="BV40" i="1"/>
  <c r="BT40" i="1"/>
  <c r="BS40" i="1"/>
  <c r="BQ40" i="1"/>
  <c r="BP40" i="1"/>
  <c r="DE39" i="1"/>
  <c r="DE38" i="1"/>
  <c r="DE37" i="1"/>
  <c r="DE36" i="1"/>
  <c r="DB39" i="1"/>
  <c r="DB38" i="1"/>
  <c r="DB37" i="1"/>
  <c r="DB36" i="1"/>
  <c r="CY39" i="1"/>
  <c r="CY38" i="1"/>
  <c r="CY37" i="1"/>
  <c r="CY36" i="1"/>
  <c r="CV39" i="1"/>
  <c r="CV38" i="1"/>
  <c r="CV37" i="1"/>
  <c r="CV36" i="1"/>
  <c r="CS39" i="1"/>
  <c r="CS38" i="1"/>
  <c r="CS37" i="1"/>
  <c r="CS36" i="1"/>
  <c r="CP39" i="1"/>
  <c r="CP38" i="1"/>
  <c r="CP37" i="1"/>
  <c r="CP36" i="1"/>
  <c r="CM39" i="1"/>
  <c r="CM38" i="1"/>
  <c r="CM37" i="1"/>
  <c r="CM36" i="1"/>
  <c r="CJ39" i="1"/>
  <c r="CJ38" i="1"/>
  <c r="CJ37" i="1"/>
  <c r="CJ36" i="1"/>
  <c r="CG39" i="1"/>
  <c r="CG38" i="1"/>
  <c r="CG37" i="1"/>
  <c r="CG36" i="1"/>
  <c r="CD39" i="1"/>
  <c r="CD38" i="1"/>
  <c r="CD37" i="1"/>
  <c r="CD36" i="1"/>
  <c r="CA39" i="1"/>
  <c r="CA38" i="1"/>
  <c r="CA37" i="1"/>
  <c r="CA36" i="1"/>
  <c r="BX39" i="1"/>
  <c r="BX38" i="1"/>
  <c r="BX37" i="1"/>
  <c r="BX36" i="1"/>
  <c r="BU39" i="1"/>
  <c r="BU38" i="1"/>
  <c r="BU37" i="1"/>
  <c r="BU36" i="1"/>
  <c r="BR36" i="1"/>
  <c r="BR38" i="1"/>
  <c r="BR39" i="1"/>
  <c r="BR37" i="1"/>
  <c r="DB19" i="1"/>
  <c r="DE19" i="1"/>
  <c r="DB20" i="1"/>
  <c r="DE20" i="1"/>
  <c r="DB21" i="1"/>
  <c r="DE21" i="1"/>
  <c r="DB22" i="1"/>
  <c r="DE22" i="1"/>
  <c r="DB24" i="1"/>
  <c r="DE24" i="1"/>
  <c r="CZ25" i="1"/>
  <c r="DA25" i="1"/>
  <c r="DC25" i="1"/>
  <c r="DD25" i="1"/>
  <c r="CX25" i="1"/>
  <c r="CW25" i="1"/>
  <c r="CU25" i="1"/>
  <c r="CT25" i="1"/>
  <c r="CY24" i="1"/>
  <c r="CV24" i="1"/>
  <c r="CY22" i="1"/>
  <c r="CV22" i="1"/>
  <c r="CY21" i="1"/>
  <c r="CV21" i="1"/>
  <c r="CY20" i="1"/>
  <c r="CV20" i="1"/>
  <c r="CY19" i="1"/>
  <c r="CV19" i="1"/>
  <c r="CR25" i="1"/>
  <c r="CQ25" i="1"/>
  <c r="CO25" i="1"/>
  <c r="CN25" i="1"/>
  <c r="CS24" i="1"/>
  <c r="CP24" i="1"/>
  <c r="CS22" i="1"/>
  <c r="CP22" i="1"/>
  <c r="CS21" i="1"/>
  <c r="CP21" i="1"/>
  <c r="CS20" i="1"/>
  <c r="CP20" i="1"/>
  <c r="CS19" i="1"/>
  <c r="CP19" i="1"/>
  <c r="BU40" i="1" l="1"/>
  <c r="CA40" i="1"/>
  <c r="CM40" i="1"/>
  <c r="CS40" i="1"/>
  <c r="CY40" i="1"/>
  <c r="DE40" i="1"/>
  <c r="BR40" i="1"/>
  <c r="BX40" i="1"/>
  <c r="CD40" i="1"/>
  <c r="CJ40" i="1"/>
  <c r="CP40" i="1"/>
  <c r="CV40" i="1"/>
  <c r="DB40" i="1"/>
  <c r="CG40" i="1"/>
  <c r="CS25" i="1"/>
  <c r="DE25" i="1"/>
  <c r="DB25" i="1"/>
  <c r="CY25" i="1"/>
  <c r="CV25" i="1"/>
  <c r="CP25" i="1"/>
  <c r="CM21" i="1"/>
  <c r="CL25" i="1"/>
  <c r="CK25" i="1"/>
  <c r="CI25" i="1"/>
  <c r="CH25" i="1"/>
  <c r="CM24" i="1"/>
  <c r="CJ24" i="1"/>
  <c r="CM22" i="1"/>
  <c r="CJ22" i="1"/>
  <c r="CJ21" i="1"/>
  <c r="CM20" i="1"/>
  <c r="CJ20" i="1"/>
  <c r="CM19" i="1"/>
  <c r="CJ19" i="1"/>
  <c r="CF25" i="1"/>
  <c r="CE25" i="1"/>
  <c r="CC25" i="1"/>
  <c r="CB25" i="1"/>
  <c r="CG24" i="1"/>
  <c r="CD24" i="1"/>
  <c r="CG22" i="1"/>
  <c r="CD22" i="1"/>
  <c r="CD21" i="1"/>
  <c r="CG20" i="1"/>
  <c r="CD20" i="1"/>
  <c r="CG19" i="1"/>
  <c r="CD19" i="1"/>
  <c r="BZ25" i="1"/>
  <c r="BY25" i="1"/>
  <c r="BW25" i="1"/>
  <c r="BV25" i="1"/>
  <c r="CA24" i="1"/>
  <c r="BX24" i="1"/>
  <c r="CA22" i="1"/>
  <c r="BX22" i="1"/>
  <c r="CA21" i="1"/>
  <c r="BX21" i="1"/>
  <c r="CA20" i="1"/>
  <c r="BX20" i="1"/>
  <c r="CA19" i="1"/>
  <c r="BX19" i="1"/>
  <c r="CJ25" i="1" l="1"/>
  <c r="CM25" i="1"/>
  <c r="CG25" i="1"/>
  <c r="CD25" i="1"/>
  <c r="CA25" i="1"/>
  <c r="BX25" i="1"/>
</calcChain>
</file>

<file path=xl/sharedStrings.xml><?xml version="1.0" encoding="utf-8"?>
<sst xmlns="http://schemas.openxmlformats.org/spreadsheetml/2006/main" count="1137" uniqueCount="88">
  <si>
    <t>Kilde: Fiskeridirektoratet</t>
  </si>
  <si>
    <t>Source: Directorate of Fisheries</t>
  </si>
  <si>
    <t>Fylker</t>
  </si>
  <si>
    <t>County</t>
  </si>
  <si>
    <t>Nordland</t>
  </si>
  <si>
    <t>Trøndelag</t>
  </si>
  <si>
    <t>Møre og Romsdal</t>
  </si>
  <si>
    <t>Sogn og Fjordane</t>
  </si>
  <si>
    <t>Rogaland og øvrige fylker</t>
  </si>
  <si>
    <t>Antall</t>
  </si>
  <si>
    <t>Biomasse</t>
  </si>
  <si>
    <t>Number</t>
  </si>
  <si>
    <t>Biomass</t>
  </si>
  <si>
    <t>Average weight</t>
  </si>
  <si>
    <t>Gj. vekt</t>
  </si>
  <si>
    <t>2013 generasjon</t>
  </si>
  <si>
    <t>Eldre generasjoner</t>
  </si>
  <si>
    <t>2013 generation</t>
  </si>
  <si>
    <t>Older generation</t>
  </si>
  <si>
    <t>2012 generasjon</t>
  </si>
  <si>
    <t>2012 generation</t>
  </si>
  <si>
    <t>Older generations</t>
  </si>
  <si>
    <t>2011 generasjon</t>
  </si>
  <si>
    <t>2011 generation</t>
  </si>
  <si>
    <t>2010 generasjon</t>
  </si>
  <si>
    <t>2010 generation</t>
  </si>
  <si>
    <t>2009 generasjon</t>
  </si>
  <si>
    <t>2009 generation</t>
  </si>
  <si>
    <t>2008 generasjon</t>
  </si>
  <si>
    <t>2008 generation</t>
  </si>
  <si>
    <t>2007 generasjon</t>
  </si>
  <si>
    <t>2007 generation</t>
  </si>
  <si>
    <t>2014 generasjon</t>
  </si>
  <si>
    <t>2014 generation</t>
  </si>
  <si>
    <t>:</t>
  </si>
  <si>
    <t>Fylke</t>
  </si>
  <si>
    <t>Totalt</t>
  </si>
  <si>
    <t>-</t>
  </si>
  <si>
    <t>2015 generasjon</t>
  </si>
  <si>
    <t>2015 generation</t>
  </si>
  <si>
    <t>2016 generasjon</t>
  </si>
  <si>
    <t>2016 generation</t>
  </si>
  <si>
    <t xml:space="preserve">                                                                                    </t>
  </si>
  <si>
    <t>2017 generasjon</t>
  </si>
  <si>
    <t>2017 generation</t>
  </si>
  <si>
    <t>2018 generasjon</t>
  </si>
  <si>
    <t>2018 generation</t>
  </si>
  <si>
    <t>2019 generasjon</t>
  </si>
  <si>
    <t>2019 generation</t>
  </si>
  <si>
    <t>Beholdning av andre fiskearter pr. 31. desember etter opprinnelse. Antall i 1000 stk</t>
  </si>
  <si>
    <t>Live stock of other fish species per 31. December specified on whether the production is based on produced juvenile or wild catched fish. Number in 1000 individuals</t>
  </si>
  <si>
    <t>Biomasse av andre fiskearter pr. 31. desember etter opprinnelse. Biomasse i tonn</t>
  </si>
  <si>
    <t>Weigth of life stock (Other fish species) per 31. December specified on whether the production is based on produced juvenile or wild catched fish. Biomasse in metric tons</t>
  </si>
  <si>
    <t>Beholdning av andre fiskearter pr. 31. desember etter art. Antall i 1000 stk</t>
  </si>
  <si>
    <t>Live stock of other fish species per 31. December by species. Number in 1000 individuals</t>
  </si>
  <si>
    <t>Biomasse av andre fiskearter pr. 31. desember etter art. Biomasse i tonn</t>
  </si>
  <si>
    <t>Weigth of life stock (Other fish species) per 31. December by species. Biomass in metric tons</t>
  </si>
  <si>
    <t>Beholdning av andre fiskearter pr. 31. desember etter fylke. Antall i 1000 stk. Biomasse i tonn. Gjennomsnittsvekt i kg</t>
  </si>
  <si>
    <t>Live stock of other fish species per 31. December by county. Number of 1000 individuals. Biomass in metric tons. Average weight in kg</t>
  </si>
  <si>
    <t>Beholdning av andre fiskearter pr. 31. desember etter art. Antall i 1000 stk. Biomasse i tonn. Gjennomsnittsvekt i kg</t>
  </si>
  <si>
    <t>Live stock of other fish species per 31. December by species. Number of 1000 individuals. Biomass in metric tons. Average weight in kg</t>
  </si>
  <si>
    <t>Andre fiskearter - matfisktillatelser</t>
  </si>
  <si>
    <t>Other fish species - licenses for grow out production</t>
  </si>
  <si>
    <r>
      <t>Torsk/</t>
    </r>
    <r>
      <rPr>
        <i/>
        <sz val="8"/>
        <rFont val="Arial"/>
        <family val="2"/>
      </rPr>
      <t>Atlantic cod</t>
    </r>
  </si>
  <si>
    <r>
      <t>Røye/</t>
    </r>
    <r>
      <rPr>
        <i/>
        <sz val="8"/>
        <rFont val="Arial"/>
        <family val="2"/>
      </rPr>
      <t>Arctic char</t>
    </r>
  </si>
  <si>
    <r>
      <t>Kveite/</t>
    </r>
    <r>
      <rPr>
        <i/>
        <sz val="8"/>
        <rFont val="Arial"/>
        <family val="2"/>
      </rPr>
      <t>Atlantic halibut</t>
    </r>
  </si>
  <si>
    <r>
      <t>Øvrige arter/</t>
    </r>
    <r>
      <rPr>
        <i/>
        <sz val="8"/>
        <rFont val="Arial"/>
        <family val="2"/>
      </rPr>
      <t>Other species</t>
    </r>
  </si>
  <si>
    <r>
      <t>Klekket</t>
    </r>
    <r>
      <rPr>
        <b/>
        <vertAlign val="superscript"/>
        <sz val="10"/>
        <color theme="0"/>
        <rFont val="Arial"/>
        <family val="2"/>
      </rPr>
      <t>1)</t>
    </r>
  </si>
  <si>
    <r>
      <t>Villfanget</t>
    </r>
    <r>
      <rPr>
        <b/>
        <vertAlign val="superscript"/>
        <sz val="10"/>
        <color theme="0"/>
        <rFont val="Arial"/>
        <family val="2"/>
      </rPr>
      <t>2)</t>
    </r>
  </si>
  <si>
    <r>
      <t>Produced</t>
    </r>
    <r>
      <rPr>
        <b/>
        <i/>
        <vertAlign val="superscript"/>
        <sz val="8"/>
        <color theme="0"/>
        <rFont val="Arial"/>
        <family val="2"/>
      </rPr>
      <t>1)</t>
    </r>
  </si>
  <si>
    <r>
      <t>Wild</t>
    </r>
    <r>
      <rPr>
        <b/>
        <i/>
        <vertAlign val="superscript"/>
        <sz val="8"/>
        <color theme="0"/>
        <rFont val="Arial"/>
        <family val="2"/>
      </rPr>
      <t>2)</t>
    </r>
  </si>
  <si>
    <r>
      <t>Totalt/</t>
    </r>
    <r>
      <rPr>
        <b/>
        <i/>
        <sz val="8"/>
        <color theme="0"/>
        <rFont val="Arial"/>
        <family val="2"/>
      </rPr>
      <t>Total</t>
    </r>
  </si>
  <si>
    <t>Troms og Finnmark</t>
  </si>
  <si>
    <t>Vestland</t>
  </si>
  <si>
    <r>
      <t>Totalt art/</t>
    </r>
    <r>
      <rPr>
        <b/>
        <i/>
        <sz val="8"/>
        <color theme="0"/>
        <rFont val="Arial"/>
        <family val="2"/>
      </rPr>
      <t>Total species</t>
    </r>
  </si>
  <si>
    <t>2020 generasjon</t>
  </si>
  <si>
    <t>2020 generation</t>
  </si>
  <si>
    <r>
      <t>Offisiell statistikk/</t>
    </r>
    <r>
      <rPr>
        <b/>
        <i/>
        <sz val="10"/>
        <color rgb="FF23AEB4"/>
        <rFont val="Arial"/>
        <family val="2"/>
      </rPr>
      <t>Official statistics</t>
    </r>
  </si>
  <si>
    <t>2021 generasjon</t>
  </si>
  <si>
    <t>2021 generation</t>
  </si>
  <si>
    <t>2022 generasjon</t>
  </si>
  <si>
    <t>2022 generation</t>
  </si>
  <si>
    <t>2023 generasjon</t>
  </si>
  <si>
    <t>2023 generation</t>
  </si>
  <si>
    <t>Finnmark og Troms</t>
  </si>
  <si>
    <t>Oppdatert pr. 28.05.2025</t>
  </si>
  <si>
    <t>2024 generasjon</t>
  </si>
  <si>
    <t>2024 generation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</si>
</sst>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8" x14ac:knownFonts="1">
    <font>
      <sz val="11"/>
      <color theme="1"/>
      <name val="Calibri"/>
      <family val="2"/>
      <scheme val="minor"/>
    </font>
    <font>
      <b/>
      <sz val="22"/>
      <name val="Arial"/>
      <family val="2"/>
    </font>
    <font>
      <i/>
      <sz val="14"/>
      <name val="Arial"/>
      <family val="2"/>
    </font>
    <font>
      <sz val="10"/>
      <name val="Arial"/>
      <family val="2"/>
    </font>
    <font>
      <i/>
      <sz val="12"/>
      <name val="Arial"/>
      <family val="2"/>
    </font>
    <font>
      <sz val="11"/>
      <name val="Arial"/>
      <family val="2"/>
    </font>
    <font>
      <sz val="10"/>
      <color indexed="18"/>
      <name val="Arial"/>
      <family val="2"/>
    </font>
    <font>
      <sz val="8"/>
      <name val="Arial"/>
      <family val="2"/>
    </font>
    <font>
      <i/>
      <sz val="8"/>
      <name val="Arial"/>
      <family val="2"/>
    </font>
    <font>
      <sz val="11"/>
      <color theme="1"/>
      <name val="Arial"/>
      <family val="2"/>
    </font>
    <font>
      <i/>
      <sz val="10"/>
      <name val="Arial"/>
      <family val="2"/>
    </font>
    <font>
      <i/>
      <sz val="10"/>
      <color rgb="FF0033A0"/>
      <name val="Arial"/>
      <family val="2"/>
    </font>
    <font>
      <i/>
      <sz val="10"/>
      <color rgb="FF0070C0"/>
      <name val="Arial"/>
      <family val="2"/>
    </font>
    <font>
      <b/>
      <sz val="10"/>
      <name val="Arial"/>
      <family val="2"/>
    </font>
    <font>
      <sz val="10"/>
      <color theme="1"/>
      <name val="Arial"/>
      <family val="2"/>
    </font>
    <font>
      <b/>
      <sz val="12"/>
      <name val="Arial"/>
      <family val="2"/>
    </font>
    <font>
      <b/>
      <sz val="12"/>
      <color rgb="FF0033A0"/>
      <name val="Arial"/>
      <family val="2"/>
    </font>
    <font>
      <b/>
      <sz val="11"/>
      <color rgb="FF0070C0"/>
      <name val="Arial"/>
      <family val="2"/>
    </font>
    <font>
      <b/>
      <sz val="11"/>
      <color theme="1"/>
      <name val="Arial"/>
      <family val="2"/>
    </font>
    <font>
      <b/>
      <sz val="10"/>
      <color theme="0"/>
      <name val="Arial"/>
      <family val="2"/>
    </font>
    <font>
      <b/>
      <vertAlign val="superscript"/>
      <sz val="10"/>
      <color theme="0"/>
      <name val="Arial"/>
      <family val="2"/>
    </font>
    <font>
      <b/>
      <i/>
      <sz val="8"/>
      <color theme="0"/>
      <name val="Arial"/>
      <family val="2"/>
    </font>
    <font>
      <b/>
      <i/>
      <vertAlign val="superscript"/>
      <sz val="8"/>
      <color theme="0"/>
      <name val="Arial"/>
      <family val="2"/>
    </font>
    <font>
      <b/>
      <sz val="11"/>
      <name val="Arial"/>
      <family val="2"/>
    </font>
    <font>
      <b/>
      <i/>
      <sz val="8"/>
      <name val="Arial"/>
      <family val="2"/>
    </font>
    <font>
      <b/>
      <sz val="11"/>
      <color rgb="FF23AEB4"/>
      <name val="Arial"/>
      <family val="2"/>
    </font>
    <font>
      <b/>
      <i/>
      <sz val="10"/>
      <color rgb="FF23AEB4"/>
      <name val="Arial"/>
      <family val="2"/>
    </font>
    <font>
      <sz val="8"/>
      <color theme="1"/>
      <name val="Arial"/>
      <family val="2"/>
    </font>
  </fonts>
  <fills count="3">
    <fill>
      <patternFill patternType="none"/>
    </fill>
    <fill>
      <patternFill patternType="gray125"/>
    </fill>
    <fill>
      <patternFill patternType="solid">
        <fgColor rgb="FF23AEB4"/>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thin">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thin">
        <color indexed="64"/>
      </left>
      <right style="dashed">
        <color indexed="64"/>
      </right>
      <top style="hair">
        <color indexed="64"/>
      </top>
      <bottom/>
      <diagonal/>
    </border>
    <border>
      <left style="dashed">
        <color indexed="64"/>
      </left>
      <right style="dashed">
        <color indexed="64"/>
      </right>
      <top style="hair">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94">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3" fillId="0" borderId="14" xfId="0" applyFont="1" applyBorder="1"/>
    <xf numFmtId="3" fontId="3" fillId="0" borderId="28" xfId="0" applyNumberFormat="1" applyFont="1" applyBorder="1" applyAlignment="1">
      <alignment horizontal="right"/>
    </xf>
    <xf numFmtId="3" fontId="3" fillId="0" borderId="29" xfId="0" applyNumberFormat="1" applyFont="1" applyBorder="1" applyAlignment="1">
      <alignment horizontal="right"/>
    </xf>
    <xf numFmtId="3" fontId="3" fillId="0" borderId="30" xfId="0" applyNumberFormat="1" applyFont="1" applyBorder="1"/>
    <xf numFmtId="3" fontId="3" fillId="0" borderId="30" xfId="0" applyNumberFormat="1" applyFont="1" applyBorder="1" applyAlignment="1">
      <alignment horizontal="right"/>
    </xf>
    <xf numFmtId="3" fontId="3" fillId="0" borderId="28" xfId="0" applyNumberFormat="1" applyFont="1" applyBorder="1"/>
    <xf numFmtId="3" fontId="3" fillId="0" borderId="29" xfId="0" applyNumberFormat="1" applyFont="1" applyBorder="1"/>
    <xf numFmtId="3" fontId="3" fillId="0" borderId="37" xfId="0" applyNumberFormat="1" applyFont="1" applyBorder="1"/>
    <xf numFmtId="3" fontId="3" fillId="0" borderId="31" xfId="0" applyNumberFormat="1" applyFont="1" applyBorder="1"/>
    <xf numFmtId="3" fontId="3" fillId="0" borderId="32" xfId="0" applyNumberFormat="1" applyFont="1" applyBorder="1"/>
    <xf numFmtId="3" fontId="3" fillId="0" borderId="31" xfId="0" applyNumberFormat="1" applyFont="1" applyBorder="1" applyAlignment="1">
      <alignment horizontal="right"/>
    </xf>
    <xf numFmtId="3" fontId="3" fillId="0" borderId="32" xfId="0" applyNumberFormat="1" applyFont="1" applyBorder="1" applyAlignment="1">
      <alignment horizontal="right"/>
    </xf>
    <xf numFmtId="0" fontId="3" fillId="0" borderId="35" xfId="0" applyFont="1" applyBorder="1"/>
    <xf numFmtId="3" fontId="3" fillId="0" borderId="38" xfId="0" applyNumberFormat="1" applyFont="1" applyBorder="1"/>
    <xf numFmtId="3" fontId="3" fillId="0" borderId="39" xfId="0" applyNumberFormat="1" applyFont="1" applyBorder="1"/>
    <xf numFmtId="3" fontId="3" fillId="0" borderId="40" xfId="0" applyNumberFormat="1" applyFont="1" applyBorder="1"/>
    <xf numFmtId="3" fontId="3" fillId="0" borderId="41" xfId="0" applyNumberFormat="1" applyFont="1" applyBorder="1"/>
    <xf numFmtId="3" fontId="3" fillId="0" borderId="42" xfId="0" applyNumberFormat="1" applyFont="1" applyBorder="1"/>
    <xf numFmtId="3" fontId="3" fillId="0" borderId="43" xfId="0" applyNumberFormat="1" applyFont="1" applyBorder="1"/>
    <xf numFmtId="0" fontId="13" fillId="0" borderId="0" xfId="0" applyFont="1"/>
    <xf numFmtId="0" fontId="3" fillId="0" borderId="5" xfId="0" applyFont="1" applyBorder="1"/>
    <xf numFmtId="3" fontId="3" fillId="0" borderId="19" xfId="0" applyNumberFormat="1" applyFont="1" applyBorder="1" applyAlignment="1">
      <alignment horizontal="right"/>
    </xf>
    <xf numFmtId="3" fontId="3" fillId="0" borderId="20" xfId="0" applyNumberFormat="1" applyFont="1" applyBorder="1" applyAlignment="1">
      <alignment horizontal="right"/>
    </xf>
    <xf numFmtId="164" fontId="3" fillId="0" borderId="21" xfId="0" applyNumberFormat="1" applyFont="1" applyBorder="1"/>
    <xf numFmtId="1" fontId="3" fillId="0" borderId="21" xfId="0" applyNumberFormat="1" applyFont="1" applyBorder="1" applyAlignment="1">
      <alignment horizontal="right"/>
    </xf>
    <xf numFmtId="164" fontId="3" fillId="0" borderId="21" xfId="0" applyNumberFormat="1" applyFont="1" applyBorder="1" applyAlignment="1">
      <alignment horizontal="right"/>
    </xf>
    <xf numFmtId="3" fontId="3" fillId="0" borderId="19" xfId="0" applyNumberFormat="1" applyFont="1" applyBorder="1"/>
    <xf numFmtId="3" fontId="3" fillId="0" borderId="20" xfId="0" applyNumberFormat="1" applyFont="1" applyBorder="1"/>
    <xf numFmtId="0" fontId="3" fillId="0" borderId="47" xfId="0" applyFont="1" applyBorder="1"/>
    <xf numFmtId="1" fontId="3" fillId="0" borderId="21" xfId="0" applyNumberFormat="1" applyFont="1" applyBorder="1"/>
    <xf numFmtId="0" fontId="3" fillId="0" borderId="9" xfId="0" applyFont="1" applyBorder="1"/>
    <xf numFmtId="0" fontId="14" fillId="0" borderId="0" xfId="0" applyFont="1"/>
    <xf numFmtId="3" fontId="14" fillId="0" borderId="19" xfId="0" applyNumberFormat="1" applyFont="1" applyBorder="1"/>
    <xf numFmtId="3" fontId="14" fillId="0" borderId="20" xfId="0" applyNumberFormat="1" applyFont="1" applyBorder="1"/>
    <xf numFmtId="3" fontId="14" fillId="0" borderId="10" xfId="0" applyNumberFormat="1" applyFont="1" applyBorder="1"/>
    <xf numFmtId="3" fontId="14" fillId="0" borderId="11" xfId="0" applyNumberFormat="1" applyFont="1" applyBorder="1"/>
    <xf numFmtId="164" fontId="3" fillId="0" borderId="12" xfId="0" applyNumberFormat="1" applyFont="1" applyBorder="1"/>
    <xf numFmtId="0" fontId="3" fillId="0" borderId="13" xfId="0" applyFont="1" applyBorder="1"/>
    <xf numFmtId="3" fontId="3" fillId="0" borderId="36" xfId="0" applyNumberFormat="1" applyFont="1" applyBorder="1"/>
    <xf numFmtId="0" fontId="3" fillId="0" borderId="15" xfId="0" applyFont="1" applyBorder="1"/>
    <xf numFmtId="0" fontId="15" fillId="0" borderId="0" xfId="0" applyFont="1"/>
    <xf numFmtId="0" fontId="16" fillId="0" borderId="0" xfId="0" applyFont="1"/>
    <xf numFmtId="0" fontId="17" fillId="0" borderId="0" xfId="0" applyFont="1"/>
    <xf numFmtId="0" fontId="18" fillId="0" borderId="0" xfId="0" applyFont="1"/>
    <xf numFmtId="0" fontId="19" fillId="2" borderId="5" xfId="0" applyFont="1" applyFill="1" applyBorder="1"/>
    <xf numFmtId="0" fontId="19" fillId="2" borderId="6" xfId="0" applyFont="1" applyFill="1" applyBorder="1" applyAlignment="1">
      <alignment horizontal="right"/>
    </xf>
    <xf numFmtId="0" fontId="19" fillId="2" borderId="7" xfId="0" applyFont="1" applyFill="1" applyBorder="1" applyAlignment="1">
      <alignment horizontal="right"/>
    </xf>
    <xf numFmtId="0" fontId="19" fillId="2" borderId="33" xfId="0" applyFont="1" applyFill="1" applyBorder="1" applyAlignment="1">
      <alignment horizontal="right"/>
    </xf>
    <xf numFmtId="0" fontId="19" fillId="2" borderId="8" xfId="0" applyFont="1" applyFill="1" applyBorder="1" applyAlignment="1">
      <alignment horizontal="right"/>
    </xf>
    <xf numFmtId="0" fontId="21" fillId="2" borderId="9" xfId="0" applyFont="1" applyFill="1" applyBorder="1"/>
    <xf numFmtId="0" fontId="21" fillId="2" borderId="10" xfId="0" applyFont="1" applyFill="1" applyBorder="1" applyAlignment="1">
      <alignment horizontal="right"/>
    </xf>
    <xf numFmtId="0" fontId="21" fillId="2" borderId="11" xfId="0" applyFont="1" applyFill="1" applyBorder="1" applyAlignment="1">
      <alignment horizontal="right"/>
    </xf>
    <xf numFmtId="0" fontId="21" fillId="2" borderId="34" xfId="0" applyFont="1" applyFill="1" applyBorder="1" applyAlignment="1">
      <alignment horizontal="right"/>
    </xf>
    <xf numFmtId="0" fontId="21" fillId="2" borderId="12" xfId="0" applyFont="1" applyFill="1" applyBorder="1" applyAlignment="1">
      <alignment horizontal="right"/>
    </xf>
    <xf numFmtId="0" fontId="19" fillId="2" borderId="4" xfId="0" applyFont="1" applyFill="1" applyBorder="1"/>
    <xf numFmtId="3" fontId="19" fillId="2" borderId="1" xfId="0" applyNumberFormat="1" applyFont="1" applyFill="1" applyBorder="1"/>
    <xf numFmtId="3" fontId="19" fillId="2" borderId="16" xfId="0" applyNumberFormat="1" applyFont="1" applyFill="1" applyBorder="1"/>
    <xf numFmtId="3" fontId="19" fillId="2" borderId="2" xfId="0" applyNumberFormat="1" applyFont="1" applyFill="1" applyBorder="1"/>
    <xf numFmtId="3" fontId="19" fillId="2" borderId="3" xfId="0" applyNumberFormat="1" applyFont="1" applyFill="1" applyBorder="1"/>
    <xf numFmtId="3" fontId="19" fillId="2" borderId="44" xfId="0" applyNumberFormat="1" applyFont="1" applyFill="1" applyBorder="1"/>
    <xf numFmtId="3" fontId="19" fillId="2" borderId="45" xfId="0" applyNumberFormat="1" applyFont="1" applyFill="1" applyBorder="1"/>
    <xf numFmtId="3" fontId="19" fillId="2" borderId="46" xfId="0" applyNumberFormat="1" applyFont="1" applyFill="1" applyBorder="1"/>
    <xf numFmtId="3" fontId="7" fillId="0" borderId="0" xfId="0" applyNumberFormat="1" applyFont="1"/>
    <xf numFmtId="0" fontId="23" fillId="0" borderId="0" xfId="0" applyFont="1"/>
    <xf numFmtId="0" fontId="19" fillId="2" borderId="5" xfId="0" applyFont="1" applyFill="1" applyBorder="1" applyAlignment="1">
      <alignment horizontal="left"/>
    </xf>
    <xf numFmtId="0" fontId="21" fillId="2" borderId="9" xfId="0" applyFont="1" applyFill="1" applyBorder="1" applyAlignment="1">
      <alignment horizontal="left"/>
    </xf>
    <xf numFmtId="0" fontId="24" fillId="0" borderId="0" xfId="0" applyFont="1"/>
    <xf numFmtId="3" fontId="19" fillId="2" borderId="17" xfId="0" applyNumberFormat="1" applyFont="1" applyFill="1" applyBorder="1"/>
    <xf numFmtId="164" fontId="19" fillId="2" borderId="18" xfId="0" applyNumberFormat="1" applyFont="1" applyFill="1" applyBorder="1"/>
    <xf numFmtId="3" fontId="14" fillId="0" borderId="0" xfId="0" applyNumberFormat="1" applyFont="1"/>
    <xf numFmtId="0" fontId="25" fillId="0" borderId="0" xfId="0" applyFont="1"/>
    <xf numFmtId="0" fontId="27" fillId="0" borderId="0" xfId="0" applyFont="1"/>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24" xfId="0" applyFont="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8" fillId="0" borderId="23" xfId="0" applyFont="1" applyBorder="1" applyAlignment="1">
      <alignment horizontal="center"/>
    </xf>
    <xf numFmtId="0" fontId="8" fillId="0" borderId="22" xfId="0" applyFont="1" applyBorder="1" applyAlignment="1">
      <alignment horizontal="center"/>
    </xf>
    <xf numFmtId="0" fontId="8" fillId="0" borderId="27" xfId="0" applyFont="1" applyBorder="1" applyAlignment="1">
      <alignment horizontal="center"/>
    </xf>
  </cellXfs>
  <cellStyles count="1">
    <cellStyle name="Normal" xfId="0" builtinId="0"/>
  </cellStyles>
  <dxfs count="0"/>
  <tableStyles count="0" defaultTableStyle="TableStyleMedium9" defaultPivotStyle="PivotStyleLight16"/>
  <colors>
    <mruColors>
      <color rgb="FFDDF9FF"/>
      <color rgb="FFA3E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39"/>
  <sheetViews>
    <sheetView tabSelected="1" workbookViewId="0">
      <selection activeCell="A4" sqref="A4"/>
    </sheetView>
  </sheetViews>
  <sheetFormatPr baseColWidth="10" defaultRowHeight="14.25" x14ac:dyDescent="0.2"/>
  <cols>
    <col min="1" max="1" width="26.5703125" style="3" customWidth="1"/>
    <col min="2" max="2" width="10.42578125" style="3" bestFit="1" customWidth="1"/>
    <col min="3" max="3" width="11.28515625" style="3" bestFit="1" customWidth="1"/>
    <col min="4" max="4" width="6.7109375" style="3" bestFit="1" customWidth="1"/>
    <col min="5" max="5" width="10.42578125" style="3" bestFit="1" customWidth="1"/>
    <col min="6" max="6" width="11.28515625" style="3" bestFit="1" customWidth="1"/>
    <col min="7" max="7" width="6.7109375" style="3" bestFit="1" customWidth="1"/>
    <col min="8" max="8" width="10.42578125" style="3" bestFit="1" customWidth="1"/>
    <col min="9" max="9" width="11.28515625" style="3" bestFit="1" customWidth="1"/>
    <col min="10" max="10" width="6.7109375" style="3" bestFit="1" customWidth="1"/>
    <col min="11" max="11" width="10.42578125" style="3" bestFit="1" customWidth="1"/>
    <col min="12" max="12" width="11.28515625" style="3" bestFit="1" customWidth="1"/>
    <col min="13" max="13" width="6.7109375" style="3" bestFit="1" customWidth="1"/>
    <col min="14" max="14" width="10.42578125" style="3" bestFit="1" customWidth="1"/>
    <col min="15" max="15" width="11.28515625" style="3" bestFit="1" customWidth="1"/>
    <col min="16" max="16" width="6.7109375" style="3" bestFit="1" customWidth="1"/>
    <col min="17" max="17" width="10.42578125" style="3" bestFit="1" customWidth="1"/>
    <col min="18" max="18" width="11.28515625" style="3" bestFit="1" customWidth="1"/>
    <col min="19" max="19" width="6.7109375" style="3" bestFit="1" customWidth="1"/>
    <col min="20" max="20" width="10.42578125" style="3" bestFit="1" customWidth="1"/>
    <col min="21" max="21" width="11.28515625" style="3" bestFit="1" customWidth="1"/>
    <col min="22" max="22" width="6.7109375" style="3" bestFit="1" customWidth="1"/>
    <col min="23" max="23" width="10.42578125" style="3" bestFit="1" customWidth="1"/>
    <col min="24" max="24" width="11.28515625" style="3" bestFit="1" customWidth="1"/>
    <col min="25" max="25" width="6.7109375" style="3" bestFit="1" customWidth="1"/>
    <col min="26" max="26" width="10.42578125" style="3" bestFit="1" customWidth="1"/>
    <col min="27" max="27" width="11.28515625" style="3" bestFit="1" customWidth="1"/>
    <col min="28" max="28" width="6.7109375" style="3" bestFit="1" customWidth="1"/>
    <col min="29" max="29" width="10.42578125" style="3" bestFit="1" customWidth="1"/>
    <col min="30" max="30" width="11.28515625" style="3" bestFit="1" customWidth="1"/>
    <col min="31" max="31" width="6.7109375" style="3" bestFit="1" customWidth="1"/>
    <col min="32" max="32" width="10.42578125" style="3" bestFit="1" customWidth="1"/>
    <col min="33" max="33" width="11.28515625" style="3" bestFit="1" customWidth="1"/>
    <col min="34" max="34" width="6.7109375" style="3" bestFit="1" customWidth="1"/>
    <col min="35" max="35" width="10.42578125" style="3" bestFit="1" customWidth="1"/>
    <col min="36" max="36" width="11.28515625" style="3" bestFit="1" customWidth="1"/>
    <col min="37" max="37" width="6.7109375" style="3" bestFit="1" customWidth="1"/>
    <col min="38" max="38" width="10.42578125" style="3" bestFit="1" customWidth="1"/>
    <col min="39" max="39" width="11.28515625" style="3" bestFit="1" customWidth="1"/>
    <col min="40" max="40" width="6.7109375" style="3" bestFit="1" customWidth="1"/>
    <col min="41" max="41" width="10.42578125" style="3" bestFit="1" customWidth="1"/>
    <col min="42" max="42" width="11.28515625" style="3" bestFit="1" customWidth="1"/>
    <col min="43" max="43" width="7.42578125" style="3" bestFit="1" customWidth="1"/>
    <col min="44" max="44" width="10.42578125" style="3" bestFit="1" customWidth="1"/>
    <col min="45" max="45" width="11.28515625" style="3" bestFit="1" customWidth="1"/>
    <col min="46" max="46" width="7.42578125" style="3" bestFit="1" customWidth="1"/>
    <col min="47" max="47" width="10.42578125" style="3" bestFit="1" customWidth="1"/>
    <col min="48" max="48" width="11.28515625" style="3" bestFit="1" customWidth="1"/>
    <col min="49" max="49" width="7.42578125" style="3" bestFit="1" customWidth="1"/>
    <col min="50" max="50" width="10.42578125" style="9" bestFit="1" customWidth="1"/>
    <col min="51" max="51" width="11.28515625" style="9" bestFit="1" customWidth="1"/>
    <col min="52" max="52" width="7.42578125" style="9" bestFit="1" customWidth="1"/>
    <col min="53" max="53" width="10.42578125" style="9" bestFit="1" customWidth="1"/>
    <col min="54" max="54" width="11.28515625" style="9" bestFit="1" customWidth="1"/>
    <col min="55" max="55" width="7.42578125" style="9" bestFit="1" customWidth="1"/>
    <col min="56" max="16384" width="11.42578125" style="9"/>
  </cols>
  <sheetData>
    <row r="1" spans="1:55" s="3" customFormat="1" ht="27.75" x14ac:dyDescent="0.4">
      <c r="A1" s="1" t="s">
        <v>61</v>
      </c>
    </row>
    <row r="2" spans="1:55" s="4" customFormat="1" ht="18.75" x14ac:dyDescent="0.3">
      <c r="A2" s="2" t="s">
        <v>62</v>
      </c>
    </row>
    <row r="3" spans="1:55" s="3" customFormat="1" ht="15" x14ac:dyDescent="0.25">
      <c r="A3" s="83" t="s">
        <v>77</v>
      </c>
    </row>
    <row r="4" spans="1:55" s="3" customFormat="1" ht="12.75" x14ac:dyDescent="0.2"/>
    <row r="5" spans="1:55" s="5" customFormat="1" x14ac:dyDescent="0.2">
      <c r="A5" s="3" t="s">
        <v>85</v>
      </c>
    </row>
    <row r="6" spans="1:55" s="3" customFormat="1" ht="12.75" x14ac:dyDescent="0.2">
      <c r="A6" s="6"/>
    </row>
    <row r="7" spans="1:55" s="7" customFormat="1" ht="11.25" x14ac:dyDescent="0.2">
      <c r="A7" s="7" t="s">
        <v>0</v>
      </c>
    </row>
    <row r="8" spans="1:55" s="8" customFormat="1" ht="11.25" x14ac:dyDescent="0.2">
      <c r="A8" s="8" t="s">
        <v>1</v>
      </c>
    </row>
    <row r="12" spans="1:55" s="56" customFormat="1" ht="15.75" x14ac:dyDescent="0.25">
      <c r="A12" s="53" t="s">
        <v>49</v>
      </c>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5"/>
      <c r="AM12" s="55"/>
      <c r="AN12" s="55"/>
      <c r="AO12" s="55"/>
      <c r="AP12" s="55"/>
      <c r="AQ12" s="55"/>
      <c r="AR12" s="55"/>
      <c r="AS12" s="55"/>
      <c r="AT12" s="55"/>
      <c r="AU12" s="55"/>
      <c r="AV12" s="55"/>
      <c r="AW12" s="55"/>
    </row>
    <row r="13" spans="1:55" x14ac:dyDescent="0.2">
      <c r="A13" s="10" t="s">
        <v>50</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2"/>
      <c r="AM13" s="12"/>
      <c r="AN13" s="12"/>
      <c r="AO13" s="12"/>
      <c r="AP13" s="12"/>
      <c r="AQ13" s="12"/>
      <c r="AR13" s="12"/>
      <c r="AS13" s="12"/>
      <c r="AT13" s="12"/>
      <c r="AU13" s="12"/>
      <c r="AV13" s="12"/>
      <c r="AW13" s="12"/>
    </row>
    <row r="14" spans="1:55" x14ac:dyDescent="0.2">
      <c r="B14" s="85">
        <v>2024</v>
      </c>
      <c r="C14" s="86"/>
      <c r="D14" s="87"/>
      <c r="E14" s="85">
        <v>2023</v>
      </c>
      <c r="F14" s="86"/>
      <c r="G14" s="87"/>
      <c r="H14" s="85">
        <v>2022</v>
      </c>
      <c r="I14" s="86"/>
      <c r="J14" s="87"/>
      <c r="K14" s="85">
        <v>2021</v>
      </c>
      <c r="L14" s="86"/>
      <c r="M14" s="87"/>
      <c r="N14" s="85">
        <v>2020</v>
      </c>
      <c r="O14" s="86"/>
      <c r="P14" s="87"/>
      <c r="Q14" s="85">
        <v>2019</v>
      </c>
      <c r="R14" s="86"/>
      <c r="S14" s="87"/>
      <c r="T14" s="85">
        <v>2018</v>
      </c>
      <c r="U14" s="86"/>
      <c r="V14" s="87"/>
      <c r="W14" s="85">
        <v>2017</v>
      </c>
      <c r="X14" s="86"/>
      <c r="Y14" s="87"/>
      <c r="Z14" s="85">
        <v>2016</v>
      </c>
      <c r="AA14" s="86"/>
      <c r="AB14" s="87"/>
      <c r="AC14" s="85">
        <v>2015</v>
      </c>
      <c r="AD14" s="86"/>
      <c r="AE14" s="87"/>
      <c r="AF14" s="85">
        <v>2014</v>
      </c>
      <c r="AG14" s="86"/>
      <c r="AH14" s="87"/>
      <c r="AI14" s="85">
        <v>2013</v>
      </c>
      <c r="AJ14" s="86"/>
      <c r="AK14" s="87"/>
      <c r="AL14" s="85">
        <v>2012</v>
      </c>
      <c r="AM14" s="86"/>
      <c r="AN14" s="87"/>
      <c r="AO14" s="85">
        <v>2011</v>
      </c>
      <c r="AP14" s="86"/>
      <c r="AQ14" s="87"/>
      <c r="AR14" s="85">
        <v>2010</v>
      </c>
      <c r="AS14" s="86"/>
      <c r="AT14" s="87"/>
      <c r="AU14" s="85">
        <v>2009</v>
      </c>
      <c r="AV14" s="86"/>
      <c r="AW14" s="87"/>
      <c r="AX14" s="85">
        <v>2008</v>
      </c>
      <c r="AY14" s="86"/>
      <c r="AZ14" s="87"/>
      <c r="BA14" s="85">
        <v>2007</v>
      </c>
      <c r="BB14" s="86"/>
      <c r="BC14" s="87"/>
    </row>
    <row r="15" spans="1:55" s="56" customFormat="1" ht="15" x14ac:dyDescent="0.25">
      <c r="A15" s="57" t="s">
        <v>35</v>
      </c>
      <c r="B15" s="58" t="s">
        <v>67</v>
      </c>
      <c r="C15" s="59" t="s">
        <v>68</v>
      </c>
      <c r="D15" s="60" t="s">
        <v>36</v>
      </c>
      <c r="E15" s="58" t="s">
        <v>67</v>
      </c>
      <c r="F15" s="59" t="s">
        <v>68</v>
      </c>
      <c r="G15" s="60" t="s">
        <v>36</v>
      </c>
      <c r="H15" s="58" t="s">
        <v>67</v>
      </c>
      <c r="I15" s="59" t="s">
        <v>68</v>
      </c>
      <c r="J15" s="60" t="s">
        <v>36</v>
      </c>
      <c r="K15" s="58" t="s">
        <v>67</v>
      </c>
      <c r="L15" s="59" t="s">
        <v>68</v>
      </c>
      <c r="M15" s="60" t="s">
        <v>36</v>
      </c>
      <c r="N15" s="58" t="s">
        <v>67</v>
      </c>
      <c r="O15" s="59" t="s">
        <v>68</v>
      </c>
      <c r="P15" s="60" t="s">
        <v>36</v>
      </c>
      <c r="Q15" s="58" t="s">
        <v>67</v>
      </c>
      <c r="R15" s="59" t="s">
        <v>68</v>
      </c>
      <c r="S15" s="60" t="s">
        <v>36</v>
      </c>
      <c r="T15" s="58" t="s">
        <v>67</v>
      </c>
      <c r="U15" s="59" t="s">
        <v>68</v>
      </c>
      <c r="V15" s="60" t="s">
        <v>36</v>
      </c>
      <c r="W15" s="58" t="s">
        <v>67</v>
      </c>
      <c r="X15" s="59" t="s">
        <v>68</v>
      </c>
      <c r="Y15" s="60" t="s">
        <v>36</v>
      </c>
      <c r="Z15" s="58" t="s">
        <v>67</v>
      </c>
      <c r="AA15" s="59" t="s">
        <v>68</v>
      </c>
      <c r="AB15" s="60" t="s">
        <v>36</v>
      </c>
      <c r="AC15" s="58" t="s">
        <v>67</v>
      </c>
      <c r="AD15" s="59" t="s">
        <v>68</v>
      </c>
      <c r="AE15" s="60" t="s">
        <v>36</v>
      </c>
      <c r="AF15" s="58" t="s">
        <v>67</v>
      </c>
      <c r="AG15" s="59" t="s">
        <v>68</v>
      </c>
      <c r="AH15" s="60" t="s">
        <v>36</v>
      </c>
      <c r="AI15" s="58" t="s">
        <v>67</v>
      </c>
      <c r="AJ15" s="59" t="s">
        <v>68</v>
      </c>
      <c r="AK15" s="60" t="s">
        <v>36</v>
      </c>
      <c r="AL15" s="58" t="s">
        <v>67</v>
      </c>
      <c r="AM15" s="59" t="s">
        <v>68</v>
      </c>
      <c r="AN15" s="60" t="s">
        <v>36</v>
      </c>
      <c r="AO15" s="58" t="s">
        <v>67</v>
      </c>
      <c r="AP15" s="59" t="s">
        <v>68</v>
      </c>
      <c r="AQ15" s="61" t="s">
        <v>36</v>
      </c>
      <c r="AR15" s="58" t="s">
        <v>67</v>
      </c>
      <c r="AS15" s="59" t="s">
        <v>68</v>
      </c>
      <c r="AT15" s="61" t="s">
        <v>36</v>
      </c>
      <c r="AU15" s="58" t="s">
        <v>67</v>
      </c>
      <c r="AV15" s="59" t="s">
        <v>68</v>
      </c>
      <c r="AW15" s="61" t="s">
        <v>36</v>
      </c>
      <c r="AX15" s="58" t="s">
        <v>67</v>
      </c>
      <c r="AY15" s="59" t="s">
        <v>68</v>
      </c>
      <c r="AZ15" s="61" t="s">
        <v>36</v>
      </c>
      <c r="BA15" s="58" t="s">
        <v>67</v>
      </c>
      <c r="BB15" s="59" t="s">
        <v>68</v>
      </c>
      <c r="BC15" s="61" t="s">
        <v>36</v>
      </c>
    </row>
    <row r="16" spans="1:55" s="56" customFormat="1" ht="15" x14ac:dyDescent="0.25">
      <c r="A16" s="62" t="s">
        <v>3</v>
      </c>
      <c r="B16" s="63" t="s">
        <v>69</v>
      </c>
      <c r="C16" s="64" t="s">
        <v>70</v>
      </c>
      <c r="D16" s="65" t="s">
        <v>36</v>
      </c>
      <c r="E16" s="63" t="s">
        <v>69</v>
      </c>
      <c r="F16" s="64" t="s">
        <v>70</v>
      </c>
      <c r="G16" s="65" t="s">
        <v>36</v>
      </c>
      <c r="H16" s="63" t="s">
        <v>69</v>
      </c>
      <c r="I16" s="64" t="s">
        <v>70</v>
      </c>
      <c r="J16" s="65" t="s">
        <v>36</v>
      </c>
      <c r="K16" s="63" t="s">
        <v>69</v>
      </c>
      <c r="L16" s="64" t="s">
        <v>70</v>
      </c>
      <c r="M16" s="65" t="s">
        <v>36</v>
      </c>
      <c r="N16" s="63" t="s">
        <v>69</v>
      </c>
      <c r="O16" s="64" t="s">
        <v>70</v>
      </c>
      <c r="P16" s="65" t="s">
        <v>36</v>
      </c>
      <c r="Q16" s="63" t="s">
        <v>69</v>
      </c>
      <c r="R16" s="64" t="s">
        <v>70</v>
      </c>
      <c r="S16" s="65" t="s">
        <v>36</v>
      </c>
      <c r="T16" s="63" t="s">
        <v>69</v>
      </c>
      <c r="U16" s="64" t="s">
        <v>70</v>
      </c>
      <c r="V16" s="65" t="s">
        <v>36</v>
      </c>
      <c r="W16" s="63" t="s">
        <v>69</v>
      </c>
      <c r="X16" s="64" t="s">
        <v>70</v>
      </c>
      <c r="Y16" s="65" t="s">
        <v>36</v>
      </c>
      <c r="Z16" s="63" t="s">
        <v>69</v>
      </c>
      <c r="AA16" s="64" t="s">
        <v>70</v>
      </c>
      <c r="AB16" s="65" t="s">
        <v>36</v>
      </c>
      <c r="AC16" s="63" t="s">
        <v>69</v>
      </c>
      <c r="AD16" s="64" t="s">
        <v>70</v>
      </c>
      <c r="AE16" s="65" t="s">
        <v>36</v>
      </c>
      <c r="AF16" s="63" t="s">
        <v>69</v>
      </c>
      <c r="AG16" s="64" t="s">
        <v>70</v>
      </c>
      <c r="AH16" s="65" t="s">
        <v>36</v>
      </c>
      <c r="AI16" s="63" t="s">
        <v>69</v>
      </c>
      <c r="AJ16" s="64" t="s">
        <v>70</v>
      </c>
      <c r="AK16" s="65" t="s">
        <v>36</v>
      </c>
      <c r="AL16" s="63" t="s">
        <v>69</v>
      </c>
      <c r="AM16" s="64" t="s">
        <v>70</v>
      </c>
      <c r="AN16" s="65" t="s">
        <v>36</v>
      </c>
      <c r="AO16" s="63" t="s">
        <v>69</v>
      </c>
      <c r="AP16" s="64" t="s">
        <v>70</v>
      </c>
      <c r="AQ16" s="66" t="s">
        <v>36</v>
      </c>
      <c r="AR16" s="63" t="s">
        <v>69</v>
      </c>
      <c r="AS16" s="64" t="s">
        <v>70</v>
      </c>
      <c r="AT16" s="66" t="s">
        <v>36</v>
      </c>
      <c r="AU16" s="63" t="s">
        <v>69</v>
      </c>
      <c r="AV16" s="64" t="s">
        <v>70</v>
      </c>
      <c r="AW16" s="66" t="s">
        <v>36</v>
      </c>
      <c r="AX16" s="63" t="s">
        <v>69</v>
      </c>
      <c r="AY16" s="64" t="s">
        <v>70</v>
      </c>
      <c r="AZ16" s="66" t="s">
        <v>36</v>
      </c>
      <c r="BA16" s="63" t="s">
        <v>69</v>
      </c>
      <c r="BB16" s="64" t="s">
        <v>70</v>
      </c>
      <c r="BC16" s="66" t="s">
        <v>36</v>
      </c>
    </row>
    <row r="17" spans="1:55" x14ac:dyDescent="0.2">
      <c r="A17" s="13" t="s">
        <v>84</v>
      </c>
      <c r="B17" s="14">
        <v>1621.87</v>
      </c>
      <c r="C17" s="15">
        <v>0</v>
      </c>
      <c r="D17" s="16">
        <f>SUM(B17:C17)</f>
        <v>1621.87</v>
      </c>
      <c r="E17" s="14">
        <v>1208.27</v>
      </c>
      <c r="F17" s="15">
        <v>0</v>
      </c>
      <c r="G17" s="16">
        <f>SUM(E17:F17)</f>
        <v>1208.27</v>
      </c>
      <c r="H17" s="14">
        <v>1483.8</v>
      </c>
      <c r="I17" s="15">
        <v>0</v>
      </c>
      <c r="J17" s="16">
        <f>SUM(H17:I17)</f>
        <v>1483.8</v>
      </c>
      <c r="K17" s="14">
        <v>380.35</v>
      </c>
      <c r="L17" s="15">
        <v>0</v>
      </c>
      <c r="M17" s="16">
        <f>SUM(K17:L17)</f>
        <v>380.35</v>
      </c>
      <c r="N17" s="14">
        <v>319.68</v>
      </c>
      <c r="O17" s="15">
        <v>0.04</v>
      </c>
      <c r="P17" s="16">
        <f>SUM(N17:O17)</f>
        <v>319.72000000000003</v>
      </c>
      <c r="Q17" s="14">
        <v>228.73699999999999</v>
      </c>
      <c r="R17" s="15">
        <v>0</v>
      </c>
      <c r="S17" s="16">
        <f>SUM(Q17:R17)</f>
        <v>228.73699999999999</v>
      </c>
      <c r="T17" s="14">
        <v>107.309</v>
      </c>
      <c r="U17" s="15">
        <v>0</v>
      </c>
      <c r="V17" s="16">
        <f>SUM(T17:U17)</f>
        <v>107.309</v>
      </c>
      <c r="W17" s="14">
        <v>104.876</v>
      </c>
      <c r="X17" s="15">
        <v>182.5</v>
      </c>
      <c r="Y17" s="16">
        <f>SUM(W17:X17)</f>
        <v>287.37599999999998</v>
      </c>
      <c r="Z17" s="14">
        <v>145.721</v>
      </c>
      <c r="AA17" s="15">
        <v>112.5</v>
      </c>
      <c r="AB17" s="16">
        <f>SUM(Z17:AA17)</f>
        <v>258.221</v>
      </c>
      <c r="AC17" s="14">
        <v>0</v>
      </c>
      <c r="AD17" s="15">
        <v>0</v>
      </c>
      <c r="AE17" s="16">
        <f>SUM(AC17:AD17)</f>
        <v>0</v>
      </c>
      <c r="AF17" s="14" t="s">
        <v>34</v>
      </c>
      <c r="AG17" s="15" t="s">
        <v>34</v>
      </c>
      <c r="AH17" s="17" t="s">
        <v>34</v>
      </c>
      <c r="AI17" s="14" t="s">
        <v>34</v>
      </c>
      <c r="AJ17" s="15" t="s">
        <v>34</v>
      </c>
      <c r="AK17" s="17" t="s">
        <v>34</v>
      </c>
      <c r="AL17" s="18">
        <v>357.34399999999999</v>
      </c>
      <c r="AM17" s="19">
        <v>0.2</v>
      </c>
      <c r="AN17" s="16">
        <f>SUM(AL17:AM17)</f>
        <v>357.54399999999998</v>
      </c>
      <c r="AO17" s="18">
        <v>738.63599999999997</v>
      </c>
      <c r="AP17" s="19">
        <v>0</v>
      </c>
      <c r="AQ17" s="16">
        <f>SUM(AO17:AP17)</f>
        <v>738.63599999999997</v>
      </c>
      <c r="AR17" s="18">
        <v>1015.836</v>
      </c>
      <c r="AS17" s="19">
        <v>27</v>
      </c>
      <c r="AT17" s="16">
        <f>SUM(AR17:AS17)</f>
        <v>1042.836</v>
      </c>
      <c r="AU17" s="18">
        <v>903.50199999999995</v>
      </c>
      <c r="AV17" s="19">
        <v>50.825000000000003</v>
      </c>
      <c r="AW17" s="16">
        <f>SUM(AU17:AV17)</f>
        <v>954.327</v>
      </c>
      <c r="AX17" s="18">
        <v>2473.183</v>
      </c>
      <c r="AY17" s="19">
        <v>91.841999999999999</v>
      </c>
      <c r="AZ17" s="16">
        <f>SUM(AX17:AY17)</f>
        <v>2565.0250000000001</v>
      </c>
      <c r="BA17" s="18">
        <v>2754.7220000000002</v>
      </c>
      <c r="BB17" s="19">
        <v>77.765000000000001</v>
      </c>
      <c r="BC17" s="20">
        <f>SUM(BA17:BB17)</f>
        <v>2832.4870000000001</v>
      </c>
    </row>
    <row r="18" spans="1:55" x14ac:dyDescent="0.2">
      <c r="A18" s="13" t="s">
        <v>4</v>
      </c>
      <c r="B18" s="21">
        <v>3299.39</v>
      </c>
      <c r="C18" s="22">
        <v>0</v>
      </c>
      <c r="D18" s="16">
        <f>SUM(B18:C18)</f>
        <v>3299.39</v>
      </c>
      <c r="E18" s="21">
        <v>3778.28</v>
      </c>
      <c r="F18" s="22">
        <v>0</v>
      </c>
      <c r="G18" s="16">
        <f>SUM(E18:F18)</f>
        <v>3778.28</v>
      </c>
      <c r="H18" s="21">
        <v>1916.81</v>
      </c>
      <c r="I18" s="22">
        <v>0</v>
      </c>
      <c r="J18" s="16">
        <f>SUM(H18:I18)</f>
        <v>1916.81</v>
      </c>
      <c r="K18" s="21">
        <v>3234.62</v>
      </c>
      <c r="L18" s="22">
        <v>0.02</v>
      </c>
      <c r="M18" s="16">
        <f>SUM(K18:L18)</f>
        <v>3234.64</v>
      </c>
      <c r="N18" s="21">
        <v>1869.95</v>
      </c>
      <c r="O18" s="22">
        <v>0</v>
      </c>
      <c r="P18" s="16">
        <f>SUM(N18:O18)</f>
        <v>1869.95</v>
      </c>
      <c r="Q18" s="21">
        <v>636.01700000000005</v>
      </c>
      <c r="R18" s="22">
        <v>7.6999999999999999E-2</v>
      </c>
      <c r="S18" s="16">
        <f>SUM(Q18:R18)</f>
        <v>636.09400000000005</v>
      </c>
      <c r="T18" s="21">
        <v>489.47500000000002</v>
      </c>
      <c r="U18" s="22">
        <v>8.8999999999999996E-2</v>
      </c>
      <c r="V18" s="16">
        <f>SUM(T18:U18)</f>
        <v>489.56400000000002</v>
      </c>
      <c r="W18" s="21">
        <v>526.55600000000004</v>
      </c>
      <c r="X18" s="22">
        <v>0.53400000000000003</v>
      </c>
      <c r="Y18" s="16">
        <f>SUM(W18:X18)</f>
        <v>527.09</v>
      </c>
      <c r="Z18" s="21">
        <v>395.78899999999999</v>
      </c>
      <c r="AA18" s="22">
        <v>1.2070000000000001</v>
      </c>
      <c r="AB18" s="16">
        <f>SUM(Z18:AA18)</f>
        <v>396.99599999999998</v>
      </c>
      <c r="AC18" s="21">
        <v>348.34199999999998</v>
      </c>
      <c r="AD18" s="22">
        <v>4.0000000000000001E-3</v>
      </c>
      <c r="AE18" s="16">
        <f>SUM(AC18:AD18)</f>
        <v>348.346</v>
      </c>
      <c r="AF18" s="21">
        <v>450.65300000000002</v>
      </c>
      <c r="AG18" s="22">
        <v>1.9E-2</v>
      </c>
      <c r="AH18" s="16">
        <f>SUM(AF18:AG18)</f>
        <v>450.67200000000003</v>
      </c>
      <c r="AI18" s="21">
        <v>723.42899999999997</v>
      </c>
      <c r="AJ18" s="22">
        <v>1.089</v>
      </c>
      <c r="AK18" s="16">
        <v>724.51800000000003</v>
      </c>
      <c r="AL18" s="21">
        <v>2137.027</v>
      </c>
      <c r="AM18" s="22">
        <v>0.76300000000000001</v>
      </c>
      <c r="AN18" s="16">
        <f>SUM(AL18:AM18)</f>
        <v>2137.79</v>
      </c>
      <c r="AO18" s="21">
        <v>3331.6350000000002</v>
      </c>
      <c r="AP18" s="22">
        <v>4.9080000000000004</v>
      </c>
      <c r="AQ18" s="16">
        <f>SUM(AO18:AP18)</f>
        <v>3336.5430000000001</v>
      </c>
      <c r="AR18" s="21">
        <v>6004.58</v>
      </c>
      <c r="AS18" s="22">
        <v>0.2</v>
      </c>
      <c r="AT18" s="16">
        <f>SUM(AR18:AS18)</f>
        <v>6004.78</v>
      </c>
      <c r="AU18" s="21">
        <v>8922.0859999999993</v>
      </c>
      <c r="AV18" s="22">
        <v>0.443</v>
      </c>
      <c r="AW18" s="16">
        <f>SUM(AU18:AV18)</f>
        <v>8922.5289999999986</v>
      </c>
      <c r="AX18" s="21">
        <v>12866.638999999999</v>
      </c>
      <c r="AY18" s="22">
        <v>172.10400000000001</v>
      </c>
      <c r="AZ18" s="16">
        <f>SUM(AX18:AY18)</f>
        <v>13038.742999999999</v>
      </c>
      <c r="BA18" s="21">
        <v>8381.2810000000009</v>
      </c>
      <c r="BB18" s="22">
        <v>10.63</v>
      </c>
      <c r="BC18" s="20">
        <f>SUM(BA18:BB18)</f>
        <v>8391.9110000000001</v>
      </c>
    </row>
    <row r="19" spans="1:55" x14ac:dyDescent="0.2">
      <c r="A19" s="13" t="s">
        <v>5</v>
      </c>
      <c r="B19" s="21">
        <v>2172.0500000000002</v>
      </c>
      <c r="C19" s="22">
        <v>0</v>
      </c>
      <c r="D19" s="16">
        <f t="shared" ref="D19:D22" si="0">SUM(B19:C19)</f>
        <v>2172.0500000000002</v>
      </c>
      <c r="E19" s="21">
        <v>2603.89</v>
      </c>
      <c r="F19" s="22">
        <v>0</v>
      </c>
      <c r="G19" s="16">
        <f t="shared" ref="G19:G22" si="1">SUM(E19:F19)</f>
        <v>2603.89</v>
      </c>
      <c r="H19" s="21">
        <v>3758.46</v>
      </c>
      <c r="I19" s="22">
        <v>0</v>
      </c>
      <c r="J19" s="16">
        <f t="shared" ref="J19:J22" si="2">SUM(H19:I19)</f>
        <v>3758.46</v>
      </c>
      <c r="K19" s="21">
        <v>2971.13</v>
      </c>
      <c r="L19" s="22">
        <v>0</v>
      </c>
      <c r="M19" s="16">
        <f t="shared" ref="M19:M22" si="3">SUM(K19:L19)</f>
        <v>2971.13</v>
      </c>
      <c r="N19" s="21">
        <v>3416.51</v>
      </c>
      <c r="O19" s="22">
        <v>0</v>
      </c>
      <c r="P19" s="16">
        <f t="shared" ref="P19:P22" si="4">SUM(N19:O19)</f>
        <v>3416.51</v>
      </c>
      <c r="Q19" s="21">
        <v>1340.223</v>
      </c>
      <c r="R19" s="22">
        <v>0</v>
      </c>
      <c r="S19" s="16">
        <f t="shared" ref="S19:S22" si="5">SUM(Q19:R19)</f>
        <v>1340.223</v>
      </c>
      <c r="T19" s="21">
        <v>615.94299999999998</v>
      </c>
      <c r="U19" s="22">
        <v>0</v>
      </c>
      <c r="V19" s="16">
        <f t="shared" ref="V19:V22" si="6">SUM(T19:U19)</f>
        <v>615.94299999999998</v>
      </c>
      <c r="W19" s="21">
        <v>790.45399999999995</v>
      </c>
      <c r="X19" s="22">
        <v>0</v>
      </c>
      <c r="Y19" s="16">
        <f t="shared" ref="Y19:Y22" si="7">SUM(W19:X19)</f>
        <v>790.45399999999995</v>
      </c>
      <c r="Z19" s="21">
        <v>135.881</v>
      </c>
      <c r="AA19" s="22">
        <v>0.19500000000000001</v>
      </c>
      <c r="AB19" s="16">
        <f t="shared" ref="AB19:AB22" si="8">SUM(Z19:AA19)</f>
        <v>136.07599999999999</v>
      </c>
      <c r="AC19" s="21">
        <v>680</v>
      </c>
      <c r="AD19" s="22">
        <v>0.214</v>
      </c>
      <c r="AE19" s="16">
        <f t="shared" ref="AE19:AE22" si="9">SUM(AC19:AD19)</f>
        <v>680.21400000000006</v>
      </c>
      <c r="AF19" s="21">
        <v>702.31799999999998</v>
      </c>
      <c r="AG19" s="22">
        <v>1.3640000000000001</v>
      </c>
      <c r="AH19" s="16">
        <f t="shared" ref="AH19:AH22" si="10">SUM(AF19:AG19)</f>
        <v>703.68200000000002</v>
      </c>
      <c r="AI19" s="23" t="s">
        <v>34</v>
      </c>
      <c r="AJ19" s="24" t="s">
        <v>34</v>
      </c>
      <c r="AK19" s="17" t="s">
        <v>34</v>
      </c>
      <c r="AL19" s="21">
        <v>86.924999999999997</v>
      </c>
      <c r="AM19" s="22">
        <v>0.30199999999999999</v>
      </c>
      <c r="AN19" s="16">
        <f t="shared" ref="AN19:AN22" si="11">SUM(AL19:AM19)</f>
        <v>87.227000000000004</v>
      </c>
      <c r="AO19" s="21">
        <v>350.4</v>
      </c>
      <c r="AP19" s="22">
        <v>0.30499999999999999</v>
      </c>
      <c r="AQ19" s="16">
        <f t="shared" ref="AQ19:AQ22" si="12">SUM(AO19:AP19)</f>
        <v>350.70499999999998</v>
      </c>
      <c r="AR19" s="21">
        <v>2060.7310000000002</v>
      </c>
      <c r="AS19" s="22">
        <v>0.30499999999999999</v>
      </c>
      <c r="AT19" s="16">
        <f t="shared" ref="AT19:AT22" si="13">SUM(AR19:AS19)</f>
        <v>2061.0360000000001</v>
      </c>
      <c r="AU19" s="21">
        <v>2899.297</v>
      </c>
      <c r="AV19" s="22">
        <v>0.309</v>
      </c>
      <c r="AW19" s="16">
        <f t="shared" ref="AW19:AW22" si="14">SUM(AU19:AV19)</f>
        <v>2899.6060000000002</v>
      </c>
      <c r="AX19" s="21">
        <v>1491.56</v>
      </c>
      <c r="AY19" s="22">
        <v>0.2</v>
      </c>
      <c r="AZ19" s="16">
        <f t="shared" ref="AZ19:AZ22" si="15">SUM(AX19:AY19)</f>
        <v>1491.76</v>
      </c>
      <c r="BA19" s="21">
        <v>861.80700000000002</v>
      </c>
      <c r="BB19" s="22">
        <v>2.488</v>
      </c>
      <c r="BC19" s="20">
        <f t="shared" ref="BC19:BC22" si="16">SUM(BA19:BB19)</f>
        <v>864.29500000000007</v>
      </c>
    </row>
    <row r="20" spans="1:55" x14ac:dyDescent="0.2">
      <c r="A20" s="13" t="s">
        <v>6</v>
      </c>
      <c r="B20" s="21">
        <v>4919.62</v>
      </c>
      <c r="C20" s="22">
        <v>0</v>
      </c>
      <c r="D20" s="16">
        <f t="shared" si="0"/>
        <v>4919.62</v>
      </c>
      <c r="E20" s="21">
        <v>4421.22</v>
      </c>
      <c r="F20" s="22">
        <v>0</v>
      </c>
      <c r="G20" s="16">
        <f t="shared" si="1"/>
        <v>4421.22</v>
      </c>
      <c r="H20" s="21">
        <v>2952.15</v>
      </c>
      <c r="I20" s="22">
        <v>0</v>
      </c>
      <c r="J20" s="16">
        <f t="shared" si="2"/>
        <v>2952.15</v>
      </c>
      <c r="K20" s="21">
        <v>674.39</v>
      </c>
      <c r="L20" s="22">
        <v>0</v>
      </c>
      <c r="M20" s="16">
        <f t="shared" si="3"/>
        <v>674.39</v>
      </c>
      <c r="N20" s="21">
        <v>754.63</v>
      </c>
      <c r="O20" s="22">
        <v>0</v>
      </c>
      <c r="P20" s="16">
        <f t="shared" si="4"/>
        <v>754.63</v>
      </c>
      <c r="Q20" s="21">
        <v>0.28399999999999997</v>
      </c>
      <c r="R20" s="22">
        <v>0</v>
      </c>
      <c r="S20" s="16">
        <f t="shared" si="5"/>
        <v>0.28399999999999997</v>
      </c>
      <c r="T20" s="21">
        <v>514.85500000000002</v>
      </c>
      <c r="U20" s="22">
        <v>0</v>
      </c>
      <c r="V20" s="16">
        <f t="shared" si="6"/>
        <v>514.85500000000002</v>
      </c>
      <c r="W20" s="21">
        <v>387.83699999999999</v>
      </c>
      <c r="X20" s="22">
        <v>0.3</v>
      </c>
      <c r="Y20" s="16">
        <f t="shared" si="7"/>
        <v>388.137</v>
      </c>
      <c r="Z20" s="21">
        <v>388.07</v>
      </c>
      <c r="AA20" s="22">
        <v>0</v>
      </c>
      <c r="AB20" s="16">
        <f t="shared" si="8"/>
        <v>388.07</v>
      </c>
      <c r="AC20" s="21">
        <v>414.185</v>
      </c>
      <c r="AD20" s="22">
        <v>0.7</v>
      </c>
      <c r="AE20" s="16">
        <f t="shared" si="9"/>
        <v>414.88499999999999</v>
      </c>
      <c r="AF20" s="23" t="s">
        <v>34</v>
      </c>
      <c r="AG20" s="24" t="s">
        <v>34</v>
      </c>
      <c r="AH20" s="17" t="s">
        <v>34</v>
      </c>
      <c r="AI20" s="21">
        <v>1431.93</v>
      </c>
      <c r="AJ20" s="22">
        <v>0.56499999999999995</v>
      </c>
      <c r="AK20" s="16">
        <f t="shared" ref="AK20:AK22" si="17">SUM(AI20:AJ20)</f>
        <v>1432.4950000000001</v>
      </c>
      <c r="AL20" s="21">
        <v>1791.01</v>
      </c>
      <c r="AM20" s="22">
        <v>0</v>
      </c>
      <c r="AN20" s="16">
        <f t="shared" si="11"/>
        <v>1791.01</v>
      </c>
      <c r="AO20" s="21">
        <v>2041.9839999999999</v>
      </c>
      <c r="AP20" s="22">
        <v>1.4179999999999999</v>
      </c>
      <c r="AQ20" s="16">
        <f t="shared" si="12"/>
        <v>2043.4019999999998</v>
      </c>
      <c r="AR20" s="21">
        <v>2971.3609999999999</v>
      </c>
      <c r="AS20" s="22">
        <v>0</v>
      </c>
      <c r="AT20" s="16">
        <f t="shared" si="13"/>
        <v>2971.3609999999999</v>
      </c>
      <c r="AU20" s="21">
        <v>4701.424</v>
      </c>
      <c r="AV20" s="22">
        <v>0</v>
      </c>
      <c r="AW20" s="16">
        <f t="shared" si="14"/>
        <v>4701.424</v>
      </c>
      <c r="AX20" s="21">
        <v>7614.5379999999996</v>
      </c>
      <c r="AY20" s="22">
        <v>2000.095</v>
      </c>
      <c r="AZ20" s="16">
        <f t="shared" si="15"/>
        <v>9614.6329999999998</v>
      </c>
      <c r="BA20" s="21">
        <v>3899.3139999999999</v>
      </c>
      <c r="BB20" s="22">
        <v>2000.2729999999999</v>
      </c>
      <c r="BC20" s="20">
        <f t="shared" si="16"/>
        <v>5899.5869999999995</v>
      </c>
    </row>
    <row r="21" spans="1:55" x14ac:dyDescent="0.2">
      <c r="A21" s="13" t="s">
        <v>73</v>
      </c>
      <c r="B21" s="21">
        <v>2656.96</v>
      </c>
      <c r="C21" s="22">
        <v>0.16</v>
      </c>
      <c r="D21" s="16">
        <f t="shared" si="0"/>
        <v>2657.12</v>
      </c>
      <c r="E21" s="21">
        <v>2646.83</v>
      </c>
      <c r="F21" s="22">
        <v>0.11</v>
      </c>
      <c r="G21" s="16">
        <f t="shared" si="1"/>
        <v>2646.94</v>
      </c>
      <c r="H21" s="21">
        <v>2504.1</v>
      </c>
      <c r="I21" s="22">
        <v>0.42</v>
      </c>
      <c r="J21" s="16">
        <f t="shared" si="2"/>
        <v>2504.52</v>
      </c>
      <c r="K21" s="21">
        <v>2165.56</v>
      </c>
      <c r="L21" s="22">
        <v>5.37</v>
      </c>
      <c r="M21" s="16">
        <f t="shared" si="3"/>
        <v>2170.9299999999998</v>
      </c>
      <c r="N21" s="21">
        <v>1007.59</v>
      </c>
      <c r="O21" s="22">
        <v>0.44</v>
      </c>
      <c r="P21" s="16">
        <f t="shared" si="4"/>
        <v>1008.0300000000001</v>
      </c>
      <c r="Q21" s="21">
        <v>779.06000000000006</v>
      </c>
      <c r="R21" s="22">
        <v>1.343</v>
      </c>
      <c r="S21" s="16">
        <f t="shared" si="5"/>
        <v>780.40300000000002</v>
      </c>
      <c r="T21" s="21">
        <v>610.91300000000001</v>
      </c>
      <c r="U21" s="22">
        <v>0</v>
      </c>
      <c r="V21" s="16">
        <f t="shared" si="6"/>
        <v>610.91300000000001</v>
      </c>
      <c r="W21" s="21">
        <v>632.65499999999997</v>
      </c>
      <c r="X21" s="22">
        <v>2.0310000000000001</v>
      </c>
      <c r="Y21" s="16">
        <f t="shared" si="7"/>
        <v>634.68599999999992</v>
      </c>
      <c r="Z21" s="21">
        <v>587.05099999999993</v>
      </c>
      <c r="AA21" s="22">
        <v>0.77600000000000002</v>
      </c>
      <c r="AB21" s="16">
        <f t="shared" si="8"/>
        <v>587.82699999999988</v>
      </c>
      <c r="AC21" s="21">
        <v>236.1</v>
      </c>
      <c r="AD21" s="22">
        <v>7.7080000000000002</v>
      </c>
      <c r="AE21" s="16">
        <f t="shared" si="9"/>
        <v>243.80799999999999</v>
      </c>
      <c r="AF21" s="21">
        <v>126.346</v>
      </c>
      <c r="AG21" s="22">
        <v>11.489000000000001</v>
      </c>
      <c r="AH21" s="16">
        <f t="shared" si="10"/>
        <v>137.83500000000001</v>
      </c>
      <c r="AI21" s="21">
        <v>2325.7020000000002</v>
      </c>
      <c r="AJ21" s="22">
        <v>2.98</v>
      </c>
      <c r="AK21" s="16">
        <f t="shared" si="17"/>
        <v>2328.6820000000002</v>
      </c>
      <c r="AL21" s="21">
        <v>1672.5740000000001</v>
      </c>
      <c r="AM21" s="22">
        <v>60.002000000000002</v>
      </c>
      <c r="AN21" s="16">
        <v>1732.576</v>
      </c>
      <c r="AO21" s="21">
        <v>2522.7840000000001</v>
      </c>
      <c r="AP21" s="22">
        <v>6.0339999999999998</v>
      </c>
      <c r="AQ21" s="16">
        <v>2528.8180000000002</v>
      </c>
      <c r="AR21" s="21">
        <v>1560.8200000000002</v>
      </c>
      <c r="AS21" s="22">
        <v>3.6440000000000001</v>
      </c>
      <c r="AT21" s="16">
        <v>1564.4640000000002</v>
      </c>
      <c r="AU21" s="21">
        <v>2733.4010000000003</v>
      </c>
      <c r="AV21" s="22">
        <v>1.419</v>
      </c>
      <c r="AW21" s="16">
        <v>2734.8199999999997</v>
      </c>
      <c r="AX21" s="21">
        <v>3172.9549999999999</v>
      </c>
      <c r="AY21" s="22">
        <v>20.78</v>
      </c>
      <c r="AZ21" s="16">
        <v>3193.7349999999997</v>
      </c>
      <c r="BA21" s="21">
        <v>3134.6849999999999</v>
      </c>
      <c r="BB21" s="22">
        <v>5.8100000000000005</v>
      </c>
      <c r="BC21" s="20">
        <v>3140.4949999999999</v>
      </c>
    </row>
    <row r="22" spans="1:55" x14ac:dyDescent="0.2">
      <c r="A22" s="25" t="s">
        <v>8</v>
      </c>
      <c r="B22" s="21">
        <v>2299.58</v>
      </c>
      <c r="C22" s="22">
        <v>0</v>
      </c>
      <c r="D22" s="16">
        <f t="shared" si="0"/>
        <v>2299.58</v>
      </c>
      <c r="E22" s="21">
        <v>1897.01</v>
      </c>
      <c r="F22" s="22">
        <v>0</v>
      </c>
      <c r="G22" s="16">
        <f t="shared" si="1"/>
        <v>1897.01</v>
      </c>
      <c r="H22" s="21">
        <v>1657.11</v>
      </c>
      <c r="I22" s="22">
        <v>0</v>
      </c>
      <c r="J22" s="16">
        <f t="shared" si="2"/>
        <v>1657.11</v>
      </c>
      <c r="K22" s="21">
        <v>933.73</v>
      </c>
      <c r="L22" s="22">
        <v>0.97</v>
      </c>
      <c r="M22" s="16">
        <f t="shared" si="3"/>
        <v>934.7</v>
      </c>
      <c r="N22" s="21">
        <v>1422.43</v>
      </c>
      <c r="O22" s="22">
        <v>0</v>
      </c>
      <c r="P22" s="16">
        <f t="shared" si="4"/>
        <v>1422.43</v>
      </c>
      <c r="Q22" s="21">
        <v>1345.9390000000001</v>
      </c>
      <c r="R22" s="22">
        <v>9.6920000000000002</v>
      </c>
      <c r="S22" s="16">
        <f t="shared" si="5"/>
        <v>1355.6310000000001</v>
      </c>
      <c r="T22" s="21">
        <v>1622.864</v>
      </c>
      <c r="U22" s="22">
        <v>13.656000000000001</v>
      </c>
      <c r="V22" s="16">
        <f t="shared" si="6"/>
        <v>1636.52</v>
      </c>
      <c r="W22" s="21">
        <v>1770.825</v>
      </c>
      <c r="X22" s="22">
        <v>12.276999999999999</v>
      </c>
      <c r="Y22" s="16">
        <f t="shared" si="7"/>
        <v>1783.1020000000001</v>
      </c>
      <c r="Z22" s="21">
        <v>1778.748</v>
      </c>
      <c r="AA22" s="22">
        <v>9.3729999999999993</v>
      </c>
      <c r="AB22" s="16">
        <f t="shared" si="8"/>
        <v>1788.1210000000001</v>
      </c>
      <c r="AC22" s="21">
        <v>1545.77</v>
      </c>
      <c r="AD22" s="22">
        <v>9.0250000000000004</v>
      </c>
      <c r="AE22" s="16">
        <f t="shared" si="9"/>
        <v>1554.7950000000001</v>
      </c>
      <c r="AF22" s="21">
        <v>1285.7149999999999</v>
      </c>
      <c r="AG22" s="22">
        <v>4.8259999999999996</v>
      </c>
      <c r="AH22" s="16">
        <f t="shared" si="10"/>
        <v>1290.5409999999999</v>
      </c>
      <c r="AI22" s="21">
        <v>2690.2919999999999</v>
      </c>
      <c r="AJ22" s="22">
        <v>0.38</v>
      </c>
      <c r="AK22" s="16">
        <f t="shared" si="17"/>
        <v>2690.672</v>
      </c>
      <c r="AL22" s="21">
        <v>1764.5419999999999</v>
      </c>
      <c r="AM22" s="22">
        <v>1.67</v>
      </c>
      <c r="AN22" s="16">
        <f t="shared" si="11"/>
        <v>1766.212</v>
      </c>
      <c r="AO22" s="21">
        <v>2184.201</v>
      </c>
      <c r="AP22" s="22">
        <v>2.2290000000000001</v>
      </c>
      <c r="AQ22" s="16">
        <f t="shared" si="12"/>
        <v>2186.4299999999998</v>
      </c>
      <c r="AR22" s="21">
        <v>1378.75</v>
      </c>
      <c r="AS22" s="22">
        <v>3.1349999999999998</v>
      </c>
      <c r="AT22" s="16">
        <f t="shared" si="13"/>
        <v>1381.885</v>
      </c>
      <c r="AU22" s="21">
        <v>1276.8119999999999</v>
      </c>
      <c r="AV22" s="22">
        <v>4.5</v>
      </c>
      <c r="AW22" s="16">
        <f t="shared" si="14"/>
        <v>1281.3119999999999</v>
      </c>
      <c r="AX22" s="21">
        <v>1275.981</v>
      </c>
      <c r="AY22" s="22">
        <v>4.8010000000000002</v>
      </c>
      <c r="AZ22" s="16">
        <f t="shared" si="15"/>
        <v>1280.7819999999999</v>
      </c>
      <c r="BA22" s="21">
        <v>1444.336</v>
      </c>
      <c r="BB22" s="22">
        <v>6.8609999999999998</v>
      </c>
      <c r="BC22" s="20">
        <f t="shared" si="16"/>
        <v>1451.1970000000001</v>
      </c>
    </row>
    <row r="23" spans="1:55" s="56" customFormat="1" ht="15" x14ac:dyDescent="0.25">
      <c r="A23" s="67" t="s">
        <v>71</v>
      </c>
      <c r="B23" s="68">
        <f t="shared" ref="B23:G23" si="18">SUM(B17:B22)</f>
        <v>16969.47</v>
      </c>
      <c r="C23" s="69">
        <f t="shared" si="18"/>
        <v>0.16</v>
      </c>
      <c r="D23" s="70">
        <f t="shared" si="18"/>
        <v>16969.629999999997</v>
      </c>
      <c r="E23" s="68">
        <f t="shared" si="18"/>
        <v>16555.5</v>
      </c>
      <c r="F23" s="69">
        <f t="shared" si="18"/>
        <v>0.11</v>
      </c>
      <c r="G23" s="70">
        <f t="shared" si="18"/>
        <v>16555.61</v>
      </c>
      <c r="H23" s="68">
        <f t="shared" ref="H23:J23" si="19">SUM(H17:H22)</f>
        <v>14272.43</v>
      </c>
      <c r="I23" s="69">
        <f t="shared" si="19"/>
        <v>0.42</v>
      </c>
      <c r="J23" s="70">
        <f t="shared" si="19"/>
        <v>14272.85</v>
      </c>
      <c r="K23" s="68">
        <f t="shared" ref="K23:M23" si="20">SUM(K17:K22)</f>
        <v>10359.780000000001</v>
      </c>
      <c r="L23" s="69">
        <f t="shared" si="20"/>
        <v>6.3599999999999994</v>
      </c>
      <c r="M23" s="70">
        <f t="shared" si="20"/>
        <v>10366.140000000001</v>
      </c>
      <c r="N23" s="68">
        <f t="shared" ref="N23:AE23" si="21">SUM(N17:N22)</f>
        <v>8790.7900000000009</v>
      </c>
      <c r="O23" s="69">
        <f t="shared" si="21"/>
        <v>0.48</v>
      </c>
      <c r="P23" s="70">
        <f t="shared" si="21"/>
        <v>8791.27</v>
      </c>
      <c r="Q23" s="68">
        <f t="shared" si="21"/>
        <v>4330.26</v>
      </c>
      <c r="R23" s="69">
        <f t="shared" si="21"/>
        <v>11.112</v>
      </c>
      <c r="S23" s="70">
        <f t="shared" si="21"/>
        <v>4341.3720000000003</v>
      </c>
      <c r="T23" s="68">
        <f t="shared" si="21"/>
        <v>3961.3589999999999</v>
      </c>
      <c r="U23" s="69">
        <f t="shared" si="21"/>
        <v>13.745000000000001</v>
      </c>
      <c r="V23" s="70">
        <f t="shared" si="21"/>
        <v>3975.1039999999998</v>
      </c>
      <c r="W23" s="68">
        <f t="shared" si="21"/>
        <v>4213.2029999999995</v>
      </c>
      <c r="X23" s="69">
        <f t="shared" si="21"/>
        <v>197.642</v>
      </c>
      <c r="Y23" s="70">
        <f t="shared" si="21"/>
        <v>4410.8450000000003</v>
      </c>
      <c r="Z23" s="68">
        <f t="shared" si="21"/>
        <v>3431.26</v>
      </c>
      <c r="AA23" s="69">
        <f t="shared" si="21"/>
        <v>124.05099999999999</v>
      </c>
      <c r="AB23" s="70">
        <f t="shared" si="21"/>
        <v>3555.3110000000001</v>
      </c>
      <c r="AC23" s="68">
        <f t="shared" si="21"/>
        <v>3224.3969999999999</v>
      </c>
      <c r="AD23" s="69">
        <f t="shared" si="21"/>
        <v>17.651</v>
      </c>
      <c r="AE23" s="70">
        <f t="shared" si="21"/>
        <v>3242.0479999999998</v>
      </c>
      <c r="AF23" s="68">
        <v>3122.1460000000002</v>
      </c>
      <c r="AG23" s="69">
        <v>17.701999999999998</v>
      </c>
      <c r="AH23" s="70">
        <v>3139.848</v>
      </c>
      <c r="AI23" s="68">
        <v>8109.1890000000003</v>
      </c>
      <c r="AJ23" s="69">
        <v>5.3319999999999999</v>
      </c>
      <c r="AK23" s="70">
        <v>8114.5210000000006</v>
      </c>
      <c r="AL23" s="68">
        <f t="shared" ref="AL23:BC23" si="22">SUM(AL17:AL22)</f>
        <v>7809.4220000000005</v>
      </c>
      <c r="AM23" s="69">
        <f t="shared" si="22"/>
        <v>62.937000000000005</v>
      </c>
      <c r="AN23" s="70">
        <f t="shared" si="22"/>
        <v>7872.3590000000004</v>
      </c>
      <c r="AO23" s="68">
        <f t="shared" si="22"/>
        <v>11169.64</v>
      </c>
      <c r="AP23" s="69">
        <f t="shared" si="22"/>
        <v>14.893999999999998</v>
      </c>
      <c r="AQ23" s="71">
        <f t="shared" si="22"/>
        <v>11184.534</v>
      </c>
      <c r="AR23" s="68">
        <f t="shared" si="22"/>
        <v>14992.078000000001</v>
      </c>
      <c r="AS23" s="69">
        <f t="shared" si="22"/>
        <v>34.283999999999999</v>
      </c>
      <c r="AT23" s="71">
        <f t="shared" si="22"/>
        <v>15026.361999999999</v>
      </c>
      <c r="AU23" s="68">
        <f t="shared" si="22"/>
        <v>21436.522000000004</v>
      </c>
      <c r="AV23" s="69">
        <f t="shared" si="22"/>
        <v>57.495999999999995</v>
      </c>
      <c r="AW23" s="71">
        <f t="shared" si="22"/>
        <v>21494.017999999996</v>
      </c>
      <c r="AX23" s="68">
        <f t="shared" si="22"/>
        <v>28894.856</v>
      </c>
      <c r="AY23" s="69">
        <f t="shared" si="22"/>
        <v>2289.8220000000001</v>
      </c>
      <c r="AZ23" s="71">
        <f t="shared" si="22"/>
        <v>31184.678</v>
      </c>
      <c r="BA23" s="68">
        <f t="shared" si="22"/>
        <v>20476.145</v>
      </c>
      <c r="BB23" s="69">
        <f t="shared" si="22"/>
        <v>2103.8269999999998</v>
      </c>
      <c r="BC23" s="71">
        <f t="shared" si="22"/>
        <v>22579.971999999998</v>
      </c>
    </row>
    <row r="24" spans="1:55" s="84" customFormat="1" ht="11.25" x14ac:dyDescent="0.2">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row>
    <row r="25" spans="1:55" x14ac:dyDescent="0.2">
      <c r="A25" s="7"/>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row>
    <row r="26" spans="1:55" x14ac:dyDescent="0.2">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row>
    <row r="27" spans="1:55" s="56" customFormat="1" ht="15.75" x14ac:dyDescent="0.25">
      <c r="A27" s="53" t="s">
        <v>51</v>
      </c>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5"/>
      <c r="AM27" s="55"/>
      <c r="AN27" s="55"/>
      <c r="AO27" s="55"/>
      <c r="AP27" s="55"/>
      <c r="AQ27" s="55"/>
      <c r="AR27" s="55"/>
      <c r="AS27" s="55"/>
      <c r="AT27" s="55"/>
      <c r="AU27" s="55"/>
      <c r="AV27" s="55"/>
      <c r="AW27" s="55"/>
      <c r="AX27" s="55"/>
      <c r="AY27" s="55"/>
      <c r="AZ27" s="55"/>
      <c r="BA27" s="55"/>
      <c r="BB27" s="55"/>
      <c r="BC27" s="55"/>
    </row>
    <row r="28" spans="1:55" x14ac:dyDescent="0.2">
      <c r="A28" s="10" t="s">
        <v>52</v>
      </c>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2"/>
      <c r="AM28" s="12"/>
      <c r="AN28" s="12"/>
      <c r="AO28" s="12"/>
      <c r="AP28" s="12"/>
      <c r="AQ28" s="12"/>
      <c r="AR28" s="12"/>
      <c r="AS28" s="12"/>
      <c r="AT28" s="12"/>
      <c r="AU28" s="12"/>
      <c r="AV28" s="12"/>
      <c r="AW28" s="12"/>
      <c r="AX28" s="12"/>
      <c r="AY28" s="12"/>
      <c r="AZ28" s="12"/>
      <c r="BA28" s="12"/>
      <c r="BB28" s="12"/>
      <c r="BC28" s="12"/>
    </row>
    <row r="29" spans="1:55" x14ac:dyDescent="0.2">
      <c r="B29" s="85">
        <v>2024</v>
      </c>
      <c r="C29" s="86"/>
      <c r="D29" s="87"/>
      <c r="E29" s="85">
        <v>2023</v>
      </c>
      <c r="F29" s="86"/>
      <c r="G29" s="87"/>
      <c r="H29" s="85">
        <v>2022</v>
      </c>
      <c r="I29" s="86"/>
      <c r="J29" s="87"/>
      <c r="K29" s="85">
        <v>2021</v>
      </c>
      <c r="L29" s="86"/>
      <c r="M29" s="87"/>
      <c r="N29" s="85">
        <v>2020</v>
      </c>
      <c r="O29" s="86"/>
      <c r="P29" s="87"/>
      <c r="Q29" s="85">
        <v>2019</v>
      </c>
      <c r="R29" s="86"/>
      <c r="S29" s="87"/>
      <c r="T29" s="85">
        <v>2018</v>
      </c>
      <c r="U29" s="86"/>
      <c r="V29" s="87"/>
      <c r="W29" s="85">
        <v>2017</v>
      </c>
      <c r="X29" s="86"/>
      <c r="Y29" s="87"/>
      <c r="Z29" s="85">
        <v>2016</v>
      </c>
      <c r="AA29" s="86"/>
      <c r="AB29" s="87"/>
      <c r="AC29" s="85">
        <v>2015</v>
      </c>
      <c r="AD29" s="86"/>
      <c r="AE29" s="87"/>
      <c r="AF29" s="85">
        <v>2014</v>
      </c>
      <c r="AG29" s="86"/>
      <c r="AH29" s="87"/>
      <c r="AI29" s="85">
        <v>2013</v>
      </c>
      <c r="AJ29" s="86"/>
      <c r="AK29" s="87"/>
      <c r="AL29" s="85">
        <v>2012</v>
      </c>
      <c r="AM29" s="86"/>
      <c r="AN29" s="87"/>
      <c r="AO29" s="85">
        <v>2011</v>
      </c>
      <c r="AP29" s="86"/>
      <c r="AQ29" s="87"/>
      <c r="AR29" s="85">
        <v>2010</v>
      </c>
      <c r="AS29" s="86"/>
      <c r="AT29" s="87"/>
      <c r="AU29" s="85">
        <v>2009</v>
      </c>
      <c r="AV29" s="86"/>
      <c r="AW29" s="87"/>
      <c r="AX29" s="85">
        <v>2008</v>
      </c>
      <c r="AY29" s="86"/>
      <c r="AZ29" s="87"/>
      <c r="BA29" s="85">
        <v>2007</v>
      </c>
      <c r="BB29" s="86"/>
      <c r="BC29" s="87"/>
    </row>
    <row r="30" spans="1:55" s="56" customFormat="1" ht="15" x14ac:dyDescent="0.25">
      <c r="A30" s="57" t="s">
        <v>35</v>
      </c>
      <c r="B30" s="58" t="s">
        <v>67</v>
      </c>
      <c r="C30" s="59" t="s">
        <v>68</v>
      </c>
      <c r="D30" s="60" t="s">
        <v>36</v>
      </c>
      <c r="E30" s="58" t="s">
        <v>67</v>
      </c>
      <c r="F30" s="59" t="s">
        <v>68</v>
      </c>
      <c r="G30" s="60" t="s">
        <v>36</v>
      </c>
      <c r="H30" s="58" t="s">
        <v>67</v>
      </c>
      <c r="I30" s="59" t="s">
        <v>68</v>
      </c>
      <c r="J30" s="60" t="s">
        <v>36</v>
      </c>
      <c r="K30" s="58" t="s">
        <v>67</v>
      </c>
      <c r="L30" s="59" t="s">
        <v>68</v>
      </c>
      <c r="M30" s="60" t="s">
        <v>36</v>
      </c>
      <c r="N30" s="58" t="s">
        <v>67</v>
      </c>
      <c r="O30" s="59" t="s">
        <v>68</v>
      </c>
      <c r="P30" s="60" t="s">
        <v>36</v>
      </c>
      <c r="Q30" s="58" t="s">
        <v>67</v>
      </c>
      <c r="R30" s="59" t="s">
        <v>68</v>
      </c>
      <c r="S30" s="60" t="s">
        <v>36</v>
      </c>
      <c r="T30" s="58" t="s">
        <v>67</v>
      </c>
      <c r="U30" s="59" t="s">
        <v>68</v>
      </c>
      <c r="V30" s="60" t="s">
        <v>36</v>
      </c>
      <c r="W30" s="58" t="s">
        <v>67</v>
      </c>
      <c r="X30" s="59" t="s">
        <v>68</v>
      </c>
      <c r="Y30" s="60" t="s">
        <v>36</v>
      </c>
      <c r="Z30" s="58" t="s">
        <v>67</v>
      </c>
      <c r="AA30" s="59" t="s">
        <v>68</v>
      </c>
      <c r="AB30" s="60" t="s">
        <v>36</v>
      </c>
      <c r="AC30" s="58" t="s">
        <v>67</v>
      </c>
      <c r="AD30" s="59" t="s">
        <v>68</v>
      </c>
      <c r="AE30" s="60" t="s">
        <v>36</v>
      </c>
      <c r="AF30" s="58" t="s">
        <v>67</v>
      </c>
      <c r="AG30" s="59" t="s">
        <v>68</v>
      </c>
      <c r="AH30" s="60" t="s">
        <v>36</v>
      </c>
      <c r="AI30" s="58" t="s">
        <v>67</v>
      </c>
      <c r="AJ30" s="59" t="s">
        <v>68</v>
      </c>
      <c r="AK30" s="60" t="s">
        <v>36</v>
      </c>
      <c r="AL30" s="58" t="s">
        <v>67</v>
      </c>
      <c r="AM30" s="59" t="s">
        <v>68</v>
      </c>
      <c r="AN30" s="60" t="s">
        <v>36</v>
      </c>
      <c r="AO30" s="58" t="s">
        <v>67</v>
      </c>
      <c r="AP30" s="59" t="s">
        <v>68</v>
      </c>
      <c r="AQ30" s="61" t="s">
        <v>36</v>
      </c>
      <c r="AR30" s="58" t="s">
        <v>67</v>
      </c>
      <c r="AS30" s="59" t="s">
        <v>68</v>
      </c>
      <c r="AT30" s="61" t="s">
        <v>36</v>
      </c>
      <c r="AU30" s="58" t="s">
        <v>67</v>
      </c>
      <c r="AV30" s="59" t="s">
        <v>68</v>
      </c>
      <c r="AW30" s="61" t="s">
        <v>36</v>
      </c>
      <c r="AX30" s="58" t="s">
        <v>67</v>
      </c>
      <c r="AY30" s="59" t="s">
        <v>68</v>
      </c>
      <c r="AZ30" s="61" t="s">
        <v>36</v>
      </c>
      <c r="BA30" s="58" t="s">
        <v>67</v>
      </c>
      <c r="BB30" s="59" t="s">
        <v>68</v>
      </c>
      <c r="BC30" s="61" t="s">
        <v>36</v>
      </c>
    </row>
    <row r="31" spans="1:55" s="56" customFormat="1" ht="15" x14ac:dyDescent="0.25">
      <c r="A31" s="62" t="s">
        <v>3</v>
      </c>
      <c r="B31" s="63" t="s">
        <v>69</v>
      </c>
      <c r="C31" s="64" t="s">
        <v>70</v>
      </c>
      <c r="D31" s="65" t="s">
        <v>36</v>
      </c>
      <c r="E31" s="63" t="s">
        <v>69</v>
      </c>
      <c r="F31" s="64" t="s">
        <v>70</v>
      </c>
      <c r="G31" s="65" t="s">
        <v>36</v>
      </c>
      <c r="H31" s="63" t="s">
        <v>69</v>
      </c>
      <c r="I31" s="64" t="s">
        <v>70</v>
      </c>
      <c r="J31" s="65" t="s">
        <v>36</v>
      </c>
      <c r="K31" s="63" t="s">
        <v>69</v>
      </c>
      <c r="L31" s="64" t="s">
        <v>70</v>
      </c>
      <c r="M31" s="65" t="s">
        <v>36</v>
      </c>
      <c r="N31" s="63" t="s">
        <v>69</v>
      </c>
      <c r="O31" s="64" t="s">
        <v>70</v>
      </c>
      <c r="P31" s="65" t="s">
        <v>36</v>
      </c>
      <c r="Q31" s="63" t="s">
        <v>69</v>
      </c>
      <c r="R31" s="64" t="s">
        <v>70</v>
      </c>
      <c r="S31" s="65" t="s">
        <v>36</v>
      </c>
      <c r="T31" s="63" t="s">
        <v>69</v>
      </c>
      <c r="U31" s="64" t="s">
        <v>70</v>
      </c>
      <c r="V31" s="65" t="s">
        <v>36</v>
      </c>
      <c r="W31" s="63" t="s">
        <v>69</v>
      </c>
      <c r="X31" s="64" t="s">
        <v>70</v>
      </c>
      <c r="Y31" s="65" t="s">
        <v>36</v>
      </c>
      <c r="Z31" s="63" t="s">
        <v>69</v>
      </c>
      <c r="AA31" s="64" t="s">
        <v>70</v>
      </c>
      <c r="AB31" s="65" t="s">
        <v>36</v>
      </c>
      <c r="AC31" s="63" t="s">
        <v>69</v>
      </c>
      <c r="AD31" s="64" t="s">
        <v>70</v>
      </c>
      <c r="AE31" s="65" t="s">
        <v>36</v>
      </c>
      <c r="AF31" s="63" t="s">
        <v>69</v>
      </c>
      <c r="AG31" s="64" t="s">
        <v>70</v>
      </c>
      <c r="AH31" s="65" t="s">
        <v>36</v>
      </c>
      <c r="AI31" s="63" t="s">
        <v>69</v>
      </c>
      <c r="AJ31" s="64" t="s">
        <v>70</v>
      </c>
      <c r="AK31" s="65" t="s">
        <v>36</v>
      </c>
      <c r="AL31" s="63" t="s">
        <v>69</v>
      </c>
      <c r="AM31" s="64" t="s">
        <v>70</v>
      </c>
      <c r="AN31" s="65" t="s">
        <v>36</v>
      </c>
      <c r="AO31" s="63" t="s">
        <v>69</v>
      </c>
      <c r="AP31" s="64" t="s">
        <v>70</v>
      </c>
      <c r="AQ31" s="66" t="s">
        <v>36</v>
      </c>
      <c r="AR31" s="63" t="s">
        <v>69</v>
      </c>
      <c r="AS31" s="64" t="s">
        <v>70</v>
      </c>
      <c r="AT31" s="66" t="s">
        <v>36</v>
      </c>
      <c r="AU31" s="63" t="s">
        <v>69</v>
      </c>
      <c r="AV31" s="64" t="s">
        <v>70</v>
      </c>
      <c r="AW31" s="66" t="s">
        <v>36</v>
      </c>
      <c r="AX31" s="63" t="s">
        <v>69</v>
      </c>
      <c r="AY31" s="64" t="s">
        <v>70</v>
      </c>
      <c r="AZ31" s="66" t="s">
        <v>36</v>
      </c>
      <c r="BA31" s="63" t="s">
        <v>69</v>
      </c>
      <c r="BB31" s="64" t="s">
        <v>70</v>
      </c>
      <c r="BC31" s="66" t="s">
        <v>36</v>
      </c>
    </row>
    <row r="32" spans="1:55" x14ac:dyDescent="0.2">
      <c r="A32" s="13" t="s">
        <v>84</v>
      </c>
      <c r="B32" s="26">
        <v>867.77</v>
      </c>
      <c r="C32" s="27">
        <v>0</v>
      </c>
      <c r="D32" s="16">
        <f>SUM(B32:C32)</f>
        <v>867.77</v>
      </c>
      <c r="E32" s="26">
        <v>679.74</v>
      </c>
      <c r="F32" s="27">
        <v>0</v>
      </c>
      <c r="G32" s="16">
        <f>SUM(E32:F32)</f>
        <v>679.74</v>
      </c>
      <c r="H32" s="26">
        <v>887.88</v>
      </c>
      <c r="I32" s="27">
        <v>0</v>
      </c>
      <c r="J32" s="16">
        <f>SUM(H32:I32)</f>
        <v>887.88</v>
      </c>
      <c r="K32" s="26">
        <v>105.88</v>
      </c>
      <c r="L32" s="27">
        <v>0</v>
      </c>
      <c r="M32" s="16">
        <f>SUM(K32:L32)</f>
        <v>105.88</v>
      </c>
      <c r="N32" s="26">
        <v>101.5</v>
      </c>
      <c r="O32" s="27">
        <v>0.12</v>
      </c>
      <c r="P32" s="16">
        <f>SUM(N32:O32)</f>
        <v>101.62</v>
      </c>
      <c r="Q32" s="26">
        <v>54.188800000000001</v>
      </c>
      <c r="R32" s="27">
        <v>0</v>
      </c>
      <c r="S32" s="16">
        <f>SUM(Q32:R32)</f>
        <v>54.188800000000001</v>
      </c>
      <c r="T32" s="26">
        <v>44.929296000000001</v>
      </c>
      <c r="U32" s="27">
        <v>0</v>
      </c>
      <c r="V32" s="16">
        <f>SUM(T32:U32)</f>
        <v>44.929296000000001</v>
      </c>
      <c r="W32" s="26">
        <v>58.470450999999997</v>
      </c>
      <c r="X32" s="27">
        <v>730</v>
      </c>
      <c r="Y32" s="16">
        <f>SUM(W32:X32)</f>
        <v>788.47045100000003</v>
      </c>
      <c r="Z32" s="14">
        <v>33.566127999999999</v>
      </c>
      <c r="AA32" s="15">
        <v>450</v>
      </c>
      <c r="AB32" s="16">
        <f>SUM(Z32:AA32)</f>
        <v>483.56612799999999</v>
      </c>
      <c r="AC32" s="14">
        <v>0</v>
      </c>
      <c r="AD32" s="15">
        <v>0</v>
      </c>
      <c r="AE32" s="16">
        <f>SUM(AC32:AD32)</f>
        <v>0</v>
      </c>
      <c r="AF32" s="14" t="s">
        <v>34</v>
      </c>
      <c r="AG32" s="15" t="s">
        <v>34</v>
      </c>
      <c r="AH32" s="17" t="s">
        <v>34</v>
      </c>
      <c r="AI32" s="14" t="s">
        <v>34</v>
      </c>
      <c r="AJ32" s="15" t="s">
        <v>34</v>
      </c>
      <c r="AK32" s="17" t="s">
        <v>34</v>
      </c>
      <c r="AL32" s="18">
        <v>83.937652</v>
      </c>
      <c r="AM32" s="19">
        <v>0.03</v>
      </c>
      <c r="AN32" s="16">
        <f t="shared" ref="AN32:AN33" si="23">SUM(AL32:AM32)</f>
        <v>83.967652000000001</v>
      </c>
      <c r="AO32" s="18">
        <v>530.12305900000001</v>
      </c>
      <c r="AP32" s="19">
        <v>0</v>
      </c>
      <c r="AQ32" s="16">
        <f t="shared" ref="AQ32:AQ37" si="24">SUM(AO32:AP32)</f>
        <v>530.12305900000001</v>
      </c>
      <c r="AR32" s="18">
        <v>860.120318</v>
      </c>
      <c r="AS32" s="19">
        <v>13.5</v>
      </c>
      <c r="AT32" s="20">
        <f>SUM(AR32:AS32)</f>
        <v>873.620318</v>
      </c>
      <c r="AU32" s="18">
        <v>831.06712200000004</v>
      </c>
      <c r="AV32" s="19">
        <v>8.9499999999999993</v>
      </c>
      <c r="AW32" s="20">
        <f>SUM(AU32:AV32)</f>
        <v>840.01712200000009</v>
      </c>
      <c r="AX32" s="18">
        <v>2931.1202229999999</v>
      </c>
      <c r="AY32" s="19">
        <v>160.904</v>
      </c>
      <c r="AZ32" s="20">
        <f>SUM(AX32:AY32)</f>
        <v>3092.0242229999999</v>
      </c>
      <c r="BA32" s="18">
        <v>1682.3576089999999</v>
      </c>
      <c r="BB32" s="19">
        <v>25.783999999999999</v>
      </c>
      <c r="BC32" s="20">
        <f>SUM(BA32:BB32)</f>
        <v>1708.141609</v>
      </c>
    </row>
    <row r="33" spans="1:55" x14ac:dyDescent="0.2">
      <c r="A33" s="13" t="s">
        <v>4</v>
      </c>
      <c r="B33" s="28">
        <v>5594.8</v>
      </c>
      <c r="C33" s="29">
        <v>0</v>
      </c>
      <c r="D33" s="16">
        <f>SUM(B33:C33)</f>
        <v>5594.8</v>
      </c>
      <c r="E33" s="28">
        <v>2759.39</v>
      </c>
      <c r="F33" s="29">
        <v>0</v>
      </c>
      <c r="G33" s="16">
        <f>SUM(E33:F33)</f>
        <v>2759.39</v>
      </c>
      <c r="H33" s="28">
        <v>3407.28</v>
      </c>
      <c r="I33" s="29">
        <v>0</v>
      </c>
      <c r="J33" s="16">
        <f t="shared" ref="J33:J37" si="25">SUM(H33:I33)</f>
        <v>3407.28</v>
      </c>
      <c r="K33" s="28">
        <v>2032.96</v>
      </c>
      <c r="L33" s="29">
        <v>7.0000000000000007E-2</v>
      </c>
      <c r="M33" s="16">
        <f t="shared" ref="M33:M37" si="26">SUM(K33:L33)</f>
        <v>2033.03</v>
      </c>
      <c r="N33" s="28">
        <v>840.57</v>
      </c>
      <c r="O33" s="29">
        <v>0</v>
      </c>
      <c r="P33" s="16">
        <f t="shared" ref="P33:P37" si="27">SUM(N33:O33)</f>
        <v>840.57</v>
      </c>
      <c r="Q33" s="28">
        <v>299.67458499999998</v>
      </c>
      <c r="R33" s="29">
        <v>1.0780000000000001</v>
      </c>
      <c r="S33" s="16">
        <f t="shared" ref="S33:S37" si="28">SUM(Q33:R33)</f>
        <v>300.75258499999995</v>
      </c>
      <c r="T33" s="28">
        <v>216.19078300000001</v>
      </c>
      <c r="U33" s="29">
        <v>1.157E-2</v>
      </c>
      <c r="V33" s="16">
        <f t="shared" ref="V33:V37" si="29">SUM(T33:U33)</f>
        <v>216.20235300000002</v>
      </c>
      <c r="W33" s="28">
        <v>330.85177049999999</v>
      </c>
      <c r="X33" s="29">
        <v>1.6080000000000001</v>
      </c>
      <c r="Y33" s="16">
        <f t="shared" ref="Y33:Y37" si="30">SUM(W33:X33)</f>
        <v>332.45977049999999</v>
      </c>
      <c r="Z33" s="21">
        <v>159.52538100000001</v>
      </c>
      <c r="AA33" s="22">
        <v>0.13600000000000001</v>
      </c>
      <c r="AB33" s="16">
        <f t="shared" ref="AB33:AB37" si="31">SUM(Z33:AA33)</f>
        <v>159.66138100000001</v>
      </c>
      <c r="AC33" s="21">
        <v>318.46783099999999</v>
      </c>
      <c r="AD33" s="22">
        <v>0.24</v>
      </c>
      <c r="AE33" s="16">
        <f>SUM(AC33:AD33)</f>
        <v>318.707831</v>
      </c>
      <c r="AF33" s="21">
        <v>530.51035999999999</v>
      </c>
      <c r="AG33" s="22">
        <v>5.45E-2</v>
      </c>
      <c r="AH33" s="16">
        <f>SUM(AF33:AG33)</f>
        <v>530.56485999999995</v>
      </c>
      <c r="AI33" s="21">
        <v>803.25977599999999</v>
      </c>
      <c r="AJ33" s="22">
        <v>2.3237999999999999</v>
      </c>
      <c r="AK33" s="16">
        <v>805.58357599999999</v>
      </c>
      <c r="AL33" s="21">
        <v>2596.1682660000001</v>
      </c>
      <c r="AM33" s="22">
        <v>0.49985000000000002</v>
      </c>
      <c r="AN33" s="16">
        <f t="shared" si="23"/>
        <v>2596.6681160000003</v>
      </c>
      <c r="AO33" s="21">
        <v>4431.243023</v>
      </c>
      <c r="AP33" s="22">
        <v>1.6568864999999999</v>
      </c>
      <c r="AQ33" s="16">
        <f t="shared" si="24"/>
        <v>4432.8999094999999</v>
      </c>
      <c r="AR33" s="21">
        <v>10012.490690000001</v>
      </c>
      <c r="AS33" s="22">
        <v>0.2</v>
      </c>
      <c r="AT33" s="20">
        <f>SUM(AR33:AS33)</f>
        <v>10012.690690000001</v>
      </c>
      <c r="AU33" s="21">
        <v>10664.067396</v>
      </c>
      <c r="AV33" s="22">
        <v>0.38600000000000001</v>
      </c>
      <c r="AW33" s="20">
        <f>SUM(AU33:AV33)</f>
        <v>10664.453396000001</v>
      </c>
      <c r="AX33" s="21">
        <v>6380.6522210000003</v>
      </c>
      <c r="AY33" s="22">
        <v>271.14449999999999</v>
      </c>
      <c r="AZ33" s="20">
        <f>SUM(AX33:AY33)</f>
        <v>6651.7967210000006</v>
      </c>
      <c r="BA33" s="21">
        <v>12667.151653999999</v>
      </c>
      <c r="BB33" s="22">
        <v>40.859000000000002</v>
      </c>
      <c r="BC33" s="20">
        <f>SUM(BA33:BB33)</f>
        <v>12708.010654</v>
      </c>
    </row>
    <row r="34" spans="1:55" x14ac:dyDescent="0.2">
      <c r="A34" s="13" t="s">
        <v>5</v>
      </c>
      <c r="B34" s="28">
        <v>1532.66</v>
      </c>
      <c r="C34" s="29">
        <v>0</v>
      </c>
      <c r="D34" s="16">
        <f t="shared" ref="D34:D37" si="32">SUM(B34:C34)</f>
        <v>1532.66</v>
      </c>
      <c r="E34" s="28">
        <v>3274</v>
      </c>
      <c r="F34" s="29">
        <v>0</v>
      </c>
      <c r="G34" s="16">
        <f t="shared" ref="G34:G37" si="33">SUM(E34:F34)</f>
        <v>3274</v>
      </c>
      <c r="H34" s="28">
        <v>3474.46</v>
      </c>
      <c r="I34" s="29">
        <v>0</v>
      </c>
      <c r="J34" s="16">
        <f t="shared" si="25"/>
        <v>3474.46</v>
      </c>
      <c r="K34" s="28">
        <v>3380.62</v>
      </c>
      <c r="L34" s="29">
        <v>0</v>
      </c>
      <c r="M34" s="16">
        <f t="shared" si="26"/>
        <v>3380.62</v>
      </c>
      <c r="N34" s="28">
        <v>1789.82</v>
      </c>
      <c r="O34" s="29">
        <v>0</v>
      </c>
      <c r="P34" s="16">
        <f t="shared" si="27"/>
        <v>1789.82</v>
      </c>
      <c r="Q34" s="28">
        <v>148.155924</v>
      </c>
      <c r="R34" s="29">
        <v>0</v>
      </c>
      <c r="S34" s="16">
        <f t="shared" si="28"/>
        <v>148.155924</v>
      </c>
      <c r="T34" s="28">
        <v>113.62583100000001</v>
      </c>
      <c r="U34" s="29">
        <v>0</v>
      </c>
      <c r="V34" s="16">
        <f t="shared" si="29"/>
        <v>113.62583100000001</v>
      </c>
      <c r="W34" s="28">
        <v>241.10715400000001</v>
      </c>
      <c r="X34" s="29">
        <v>0</v>
      </c>
      <c r="Y34" s="16">
        <f t="shared" si="30"/>
        <v>241.10715400000001</v>
      </c>
      <c r="Z34" s="21">
        <v>249.09295</v>
      </c>
      <c r="AA34" s="22">
        <v>0.50700000000000001</v>
      </c>
      <c r="AB34" s="16">
        <f t="shared" si="31"/>
        <v>249.59995000000001</v>
      </c>
      <c r="AC34" s="21">
        <v>58.814999999999998</v>
      </c>
      <c r="AD34" s="22">
        <v>5.992</v>
      </c>
      <c r="AE34" s="16">
        <f t="shared" ref="AE34:AE37" si="34">SUM(AC34:AD34)</f>
        <v>64.807000000000002</v>
      </c>
      <c r="AF34" s="21">
        <v>101.717055</v>
      </c>
      <c r="AG34" s="22">
        <v>5.9980000000000002</v>
      </c>
      <c r="AH34" s="16">
        <f t="shared" ref="AH34:AH37" si="35">SUM(AF34:AG34)</f>
        <v>107.71505500000001</v>
      </c>
      <c r="AI34" s="23" t="s">
        <v>34</v>
      </c>
      <c r="AJ34" s="24" t="s">
        <v>34</v>
      </c>
      <c r="AK34" s="17" t="s">
        <v>34</v>
      </c>
      <c r="AL34" s="21">
        <v>15.39425</v>
      </c>
      <c r="AM34" s="22">
        <v>6.5232000000000001</v>
      </c>
      <c r="AN34" s="16">
        <f>SUM(AL34:AM34)</f>
        <v>21.917449999999999</v>
      </c>
      <c r="AO34" s="21">
        <v>605.24</v>
      </c>
      <c r="AP34" s="22">
        <v>7.0149999999999997</v>
      </c>
      <c r="AQ34" s="16">
        <f t="shared" si="24"/>
        <v>612.255</v>
      </c>
      <c r="AR34" s="21">
        <v>2772.764842</v>
      </c>
      <c r="AS34" s="22">
        <v>6.4934500000000002</v>
      </c>
      <c r="AT34" s="20">
        <f t="shared" ref="AT34:AT37" si="36">SUM(AR34:AS34)</f>
        <v>2779.258292</v>
      </c>
      <c r="AU34" s="21">
        <v>2832.761</v>
      </c>
      <c r="AV34" s="22">
        <v>10.962</v>
      </c>
      <c r="AW34" s="20">
        <f t="shared" ref="AW34:AW37" si="37">SUM(AU34:AV34)</f>
        <v>2843.723</v>
      </c>
      <c r="AX34" s="21">
        <v>3209.2710000000002</v>
      </c>
      <c r="AY34" s="22">
        <v>0.9</v>
      </c>
      <c r="AZ34" s="20">
        <f t="shared" ref="AZ34:AZ37" si="38">SUM(AX34:AY34)</f>
        <v>3210.1710000000003</v>
      </c>
      <c r="BA34" s="21">
        <v>1587.7392600000001</v>
      </c>
      <c r="BB34" s="22">
        <v>5.8266999999999998</v>
      </c>
      <c r="BC34" s="20">
        <f t="shared" ref="BC34:BC37" si="39">SUM(BA34:BB34)</f>
        <v>1593.5659600000001</v>
      </c>
    </row>
    <row r="35" spans="1:55" x14ac:dyDescent="0.2">
      <c r="A35" s="13" t="s">
        <v>6</v>
      </c>
      <c r="B35" s="28">
        <v>7068.52</v>
      </c>
      <c r="C35" s="29">
        <v>0</v>
      </c>
      <c r="D35" s="16">
        <f t="shared" si="32"/>
        <v>7068.52</v>
      </c>
      <c r="E35" s="28">
        <v>5318.14</v>
      </c>
      <c r="F35" s="29">
        <v>0</v>
      </c>
      <c r="G35" s="16">
        <f t="shared" si="33"/>
        <v>5318.14</v>
      </c>
      <c r="H35" s="28">
        <v>2831.93</v>
      </c>
      <c r="I35" s="29">
        <v>0</v>
      </c>
      <c r="J35" s="16">
        <f t="shared" si="25"/>
        <v>2831.93</v>
      </c>
      <c r="K35" s="28">
        <v>1196.33</v>
      </c>
      <c r="L35" s="29">
        <v>0</v>
      </c>
      <c r="M35" s="16">
        <f t="shared" si="26"/>
        <v>1196.33</v>
      </c>
      <c r="N35" s="28">
        <v>2926.2</v>
      </c>
      <c r="O35" s="29">
        <v>0</v>
      </c>
      <c r="P35" s="16">
        <f t="shared" si="27"/>
        <v>2926.2</v>
      </c>
      <c r="Q35" s="28">
        <v>9.1149999999999995E-2</v>
      </c>
      <c r="R35" s="29">
        <v>0</v>
      </c>
      <c r="S35" s="16">
        <f t="shared" si="28"/>
        <v>9.1149999999999995E-2</v>
      </c>
      <c r="T35" s="28">
        <v>1014.931731</v>
      </c>
      <c r="U35" s="29">
        <v>0</v>
      </c>
      <c r="V35" s="16">
        <f t="shared" si="29"/>
        <v>1014.931731</v>
      </c>
      <c r="W35" s="28">
        <v>1049.958558</v>
      </c>
      <c r="X35" s="29">
        <v>1.7999999999999999E-2</v>
      </c>
      <c r="Y35" s="16">
        <f t="shared" si="30"/>
        <v>1049.9765580000001</v>
      </c>
      <c r="Z35" s="21">
        <v>1066.0327339999999</v>
      </c>
      <c r="AA35" s="22">
        <v>0</v>
      </c>
      <c r="AB35" s="16">
        <f t="shared" si="31"/>
        <v>1066.0327339999999</v>
      </c>
      <c r="AC35" s="21">
        <v>1228.7847879999999</v>
      </c>
      <c r="AD35" s="22">
        <v>0.14000000000000001</v>
      </c>
      <c r="AE35" s="16">
        <f t="shared" si="34"/>
        <v>1228.924788</v>
      </c>
      <c r="AF35" s="23" t="s">
        <v>34</v>
      </c>
      <c r="AG35" s="24" t="s">
        <v>34</v>
      </c>
      <c r="AH35" s="17" t="s">
        <v>34</v>
      </c>
      <c r="AI35" s="21">
        <v>1145.7090679999999</v>
      </c>
      <c r="AJ35" s="22">
        <v>0.3503</v>
      </c>
      <c r="AK35" s="16">
        <f t="shared" ref="AK35:AK37" si="40">SUM(AI35:AJ35)</f>
        <v>1146.0593679999999</v>
      </c>
      <c r="AL35" s="21">
        <v>1886.1109160000001</v>
      </c>
      <c r="AM35" s="22">
        <v>0</v>
      </c>
      <c r="AN35" s="16">
        <f t="shared" ref="AN35:AN37" si="41">SUM(AL35:AM35)</f>
        <v>1886.1109160000001</v>
      </c>
      <c r="AO35" s="21">
        <v>2901.8593519999999</v>
      </c>
      <c r="AP35" s="22">
        <v>0.66668000000000005</v>
      </c>
      <c r="AQ35" s="16">
        <f t="shared" si="24"/>
        <v>2902.5260319999998</v>
      </c>
      <c r="AR35" s="21">
        <v>3791.5923929999999</v>
      </c>
      <c r="AS35" s="22">
        <v>0</v>
      </c>
      <c r="AT35" s="20">
        <f t="shared" si="36"/>
        <v>3791.5923929999999</v>
      </c>
      <c r="AU35" s="21">
        <v>5514.7352380000002</v>
      </c>
      <c r="AV35" s="22">
        <v>0</v>
      </c>
      <c r="AW35" s="20">
        <f t="shared" si="37"/>
        <v>5514.7352380000002</v>
      </c>
      <c r="AX35" s="21">
        <v>5020.0534239999997</v>
      </c>
      <c r="AY35" s="22">
        <v>2800.38</v>
      </c>
      <c r="AZ35" s="20">
        <f t="shared" si="38"/>
        <v>7820.4334239999998</v>
      </c>
      <c r="BA35" s="21">
        <v>3276.0787707</v>
      </c>
      <c r="BB35" s="22">
        <v>2800.4159</v>
      </c>
      <c r="BC35" s="20">
        <f t="shared" si="39"/>
        <v>6076.4946706999999</v>
      </c>
    </row>
    <row r="36" spans="1:55" x14ac:dyDescent="0.2">
      <c r="A36" s="13" t="s">
        <v>7</v>
      </c>
      <c r="B36" s="28">
        <v>3639.13</v>
      </c>
      <c r="C36" s="29">
        <v>0.16</v>
      </c>
      <c r="D36" s="16">
        <f t="shared" si="32"/>
        <v>3639.29</v>
      </c>
      <c r="E36" s="28">
        <v>3049.95</v>
      </c>
      <c r="F36" s="29">
        <v>7.0000000000000007E-2</v>
      </c>
      <c r="G36" s="16">
        <f t="shared" si="33"/>
        <v>3050.02</v>
      </c>
      <c r="H36" s="28">
        <v>5303.37</v>
      </c>
      <c r="I36" s="29">
        <v>0.12</v>
      </c>
      <c r="J36" s="16">
        <f t="shared" si="25"/>
        <v>5303.49</v>
      </c>
      <c r="K36" s="28">
        <v>2349.6799999999998</v>
      </c>
      <c r="L36" s="29">
        <v>1.94</v>
      </c>
      <c r="M36" s="16">
        <f t="shared" si="26"/>
        <v>2351.62</v>
      </c>
      <c r="N36" s="28">
        <v>1316.02</v>
      </c>
      <c r="O36" s="29">
        <v>0.72</v>
      </c>
      <c r="P36" s="16">
        <f t="shared" si="27"/>
        <v>1316.74</v>
      </c>
      <c r="Q36" s="28">
        <v>1467.71405</v>
      </c>
      <c r="R36" s="29">
        <v>0.86722500000000002</v>
      </c>
      <c r="S36" s="16">
        <f t="shared" si="28"/>
        <v>1468.581275</v>
      </c>
      <c r="T36" s="28">
        <v>640.71685400000001</v>
      </c>
      <c r="U36" s="29">
        <v>0</v>
      </c>
      <c r="V36" s="16">
        <f t="shared" si="29"/>
        <v>640.71685400000001</v>
      </c>
      <c r="W36" s="28">
        <v>880.90918799999997</v>
      </c>
      <c r="X36" s="29">
        <v>1.8380099999999999</v>
      </c>
      <c r="Y36" s="16">
        <f t="shared" si="30"/>
        <v>882.74719800000003</v>
      </c>
      <c r="Z36" s="21">
        <v>433.64119499999998</v>
      </c>
      <c r="AA36" s="22">
        <v>0.77963499999999997</v>
      </c>
      <c r="AB36" s="16">
        <f t="shared" si="31"/>
        <v>434.42082999999997</v>
      </c>
      <c r="AC36" s="21">
        <v>123.00729700000001</v>
      </c>
      <c r="AD36" s="22">
        <v>4.4934900000000004</v>
      </c>
      <c r="AE36" s="16">
        <f t="shared" si="34"/>
        <v>127.500787</v>
      </c>
      <c r="AF36" s="21">
        <v>151.11438100000001</v>
      </c>
      <c r="AG36" s="22">
        <v>11.431480000000001</v>
      </c>
      <c r="AH36" s="16">
        <f t="shared" si="35"/>
        <v>162.545861</v>
      </c>
      <c r="AI36" s="21">
        <v>984.77153799999996</v>
      </c>
      <c r="AJ36" s="22">
        <v>1.28152</v>
      </c>
      <c r="AK36" s="16">
        <f t="shared" si="40"/>
        <v>986.05305799999996</v>
      </c>
      <c r="AL36" s="21">
        <v>1259.0295630000001</v>
      </c>
      <c r="AM36" s="22">
        <v>19.648762000000001</v>
      </c>
      <c r="AN36" s="16">
        <v>1278.6783249999999</v>
      </c>
      <c r="AO36" s="21">
        <v>1910.6655820000001</v>
      </c>
      <c r="AP36" s="22">
        <v>3.920115</v>
      </c>
      <c r="AQ36" s="16">
        <v>1914.585697</v>
      </c>
      <c r="AR36" s="21">
        <v>1932.970534</v>
      </c>
      <c r="AS36" s="22">
        <v>2.3793259999999998</v>
      </c>
      <c r="AT36" s="20">
        <v>1935.34986</v>
      </c>
      <c r="AU36" s="21">
        <v>3943.1835660000002</v>
      </c>
      <c r="AV36" s="22">
        <v>1.220105</v>
      </c>
      <c r="AW36" s="20">
        <v>3944.403671</v>
      </c>
      <c r="AX36" s="21">
        <v>2635.433955</v>
      </c>
      <c r="AY36" s="22">
        <v>7.5673430000000002</v>
      </c>
      <c r="AZ36" s="20">
        <v>2643.0012980000001</v>
      </c>
      <c r="BA36" s="21">
        <v>3624.672677</v>
      </c>
      <c r="BB36" s="22">
        <v>7.1704699999999999</v>
      </c>
      <c r="BC36" s="20">
        <v>3631.8431469999996</v>
      </c>
    </row>
    <row r="37" spans="1:55" x14ac:dyDescent="0.2">
      <c r="A37" s="25" t="s">
        <v>8</v>
      </c>
      <c r="B37" s="30">
        <v>1101.17</v>
      </c>
      <c r="C37" s="31">
        <v>0</v>
      </c>
      <c r="D37" s="16">
        <f t="shared" si="32"/>
        <v>1101.17</v>
      </c>
      <c r="E37" s="30">
        <v>1591.82</v>
      </c>
      <c r="F37" s="31">
        <v>0</v>
      </c>
      <c r="G37" s="16">
        <f t="shared" si="33"/>
        <v>1591.82</v>
      </c>
      <c r="H37" s="30">
        <v>1792.99</v>
      </c>
      <c r="I37" s="31">
        <v>0</v>
      </c>
      <c r="J37" s="16">
        <f t="shared" si="25"/>
        <v>1792.99</v>
      </c>
      <c r="K37" s="30">
        <v>293.14999999999998</v>
      </c>
      <c r="L37" s="31">
        <v>0.19</v>
      </c>
      <c r="M37" s="16">
        <f t="shared" si="26"/>
        <v>293.33999999999997</v>
      </c>
      <c r="N37" s="30">
        <v>3515.91</v>
      </c>
      <c r="O37" s="31">
        <v>0</v>
      </c>
      <c r="P37" s="16">
        <f t="shared" si="27"/>
        <v>3515.91</v>
      </c>
      <c r="Q37" s="30">
        <v>2629.0792929999998</v>
      </c>
      <c r="R37" s="31">
        <v>4.5759999999999996</v>
      </c>
      <c r="S37" s="16">
        <f t="shared" si="28"/>
        <v>2633.6552929999998</v>
      </c>
      <c r="T37" s="30">
        <v>2057.693178</v>
      </c>
      <c r="U37" s="31">
        <v>4.968</v>
      </c>
      <c r="V37" s="16">
        <f t="shared" si="29"/>
        <v>2062.6611779999998</v>
      </c>
      <c r="W37" s="30">
        <v>4725.5403930000002</v>
      </c>
      <c r="X37" s="31">
        <v>2.915</v>
      </c>
      <c r="Y37" s="16">
        <f t="shared" si="30"/>
        <v>4728.4553930000002</v>
      </c>
      <c r="Z37" s="21">
        <v>2399.259532</v>
      </c>
      <c r="AA37" s="22">
        <v>1.2050000000000001</v>
      </c>
      <c r="AB37" s="16">
        <f t="shared" si="31"/>
        <v>2400.464532</v>
      </c>
      <c r="AC37" s="21">
        <v>2165.6835390000001</v>
      </c>
      <c r="AD37" s="22">
        <v>2.0231599999999998</v>
      </c>
      <c r="AE37" s="16">
        <f t="shared" si="34"/>
        <v>2167.7066990000003</v>
      </c>
      <c r="AF37" s="21">
        <v>1908.8417199999999</v>
      </c>
      <c r="AG37" s="22">
        <v>4.2987500000000001</v>
      </c>
      <c r="AH37" s="16">
        <f t="shared" si="35"/>
        <v>1913.1404699999998</v>
      </c>
      <c r="AI37" s="21">
        <v>2031.13455</v>
      </c>
      <c r="AJ37" s="22">
        <v>0.11799999999999999</v>
      </c>
      <c r="AK37" s="16">
        <f t="shared" si="40"/>
        <v>2031.2525499999999</v>
      </c>
      <c r="AL37" s="21">
        <v>2265.67949</v>
      </c>
      <c r="AM37" s="22">
        <v>0.35644999999999999</v>
      </c>
      <c r="AN37" s="16">
        <f t="shared" si="41"/>
        <v>2266.0359400000002</v>
      </c>
      <c r="AO37" s="21">
        <v>2322.6852739999999</v>
      </c>
      <c r="AP37" s="22">
        <v>0.69199999999999995</v>
      </c>
      <c r="AQ37" s="16">
        <f t="shared" si="24"/>
        <v>2323.3772739999999</v>
      </c>
      <c r="AR37" s="21">
        <v>3138.14239</v>
      </c>
      <c r="AS37" s="22">
        <v>1.2935000000000001</v>
      </c>
      <c r="AT37" s="20">
        <f t="shared" si="36"/>
        <v>3139.4358900000002</v>
      </c>
      <c r="AU37" s="21">
        <v>3055.9576360000001</v>
      </c>
      <c r="AV37" s="22">
        <v>1.2455000000000001</v>
      </c>
      <c r="AW37" s="20">
        <f t="shared" si="37"/>
        <v>3057.2031360000001</v>
      </c>
      <c r="AX37" s="21">
        <v>2346.4084480000001</v>
      </c>
      <c r="AY37" s="22">
        <v>3.7294999999999998</v>
      </c>
      <c r="AZ37" s="20">
        <f t="shared" si="38"/>
        <v>2350.1379480000001</v>
      </c>
      <c r="BA37" s="21">
        <v>3118.9748</v>
      </c>
      <c r="BB37" s="22">
        <v>3.1635</v>
      </c>
      <c r="BC37" s="20">
        <f t="shared" si="39"/>
        <v>3122.1383000000001</v>
      </c>
    </row>
    <row r="38" spans="1:55" s="56" customFormat="1" ht="15" x14ac:dyDescent="0.25">
      <c r="A38" s="67" t="s">
        <v>71</v>
      </c>
      <c r="B38" s="72">
        <f t="shared" ref="B38:G38" si="42">SUM(B32:B37)</f>
        <v>19804.050000000003</v>
      </c>
      <c r="C38" s="73">
        <f t="shared" si="42"/>
        <v>0.16</v>
      </c>
      <c r="D38" s="74">
        <f t="shared" si="42"/>
        <v>19804.21</v>
      </c>
      <c r="E38" s="72">
        <f t="shared" si="42"/>
        <v>16673.04</v>
      </c>
      <c r="F38" s="73">
        <f t="shared" si="42"/>
        <v>7.0000000000000007E-2</v>
      </c>
      <c r="G38" s="74">
        <f t="shared" si="42"/>
        <v>16673.11</v>
      </c>
      <c r="H38" s="72">
        <f t="shared" ref="H38:J38" si="43">SUM(H32:H37)</f>
        <v>17697.91</v>
      </c>
      <c r="I38" s="73">
        <f t="shared" si="43"/>
        <v>0.12</v>
      </c>
      <c r="J38" s="74">
        <f t="shared" si="43"/>
        <v>17698.03</v>
      </c>
      <c r="K38" s="72">
        <f t="shared" ref="K38:M38" si="44">SUM(K32:K37)</f>
        <v>9358.619999999999</v>
      </c>
      <c r="L38" s="73">
        <f t="shared" si="44"/>
        <v>2.1999999999999997</v>
      </c>
      <c r="M38" s="74">
        <f t="shared" si="44"/>
        <v>9360.82</v>
      </c>
      <c r="N38" s="72">
        <f t="shared" ref="N38:AE38" si="45">SUM(N32:N37)</f>
        <v>10490.02</v>
      </c>
      <c r="O38" s="73">
        <f t="shared" si="45"/>
        <v>0.84</v>
      </c>
      <c r="P38" s="74">
        <f t="shared" si="45"/>
        <v>10490.86</v>
      </c>
      <c r="Q38" s="72">
        <f t="shared" si="45"/>
        <v>4598.9038019999998</v>
      </c>
      <c r="R38" s="73">
        <f t="shared" si="45"/>
        <v>6.5212249999999994</v>
      </c>
      <c r="S38" s="74">
        <f t="shared" si="45"/>
        <v>4605.4250269999993</v>
      </c>
      <c r="T38" s="72">
        <f t="shared" si="45"/>
        <v>4088.087673</v>
      </c>
      <c r="U38" s="73">
        <f t="shared" si="45"/>
        <v>4.9795699999999998</v>
      </c>
      <c r="V38" s="74">
        <f t="shared" si="45"/>
        <v>4093.067243</v>
      </c>
      <c r="W38" s="72">
        <f t="shared" si="45"/>
        <v>7286.8375145000009</v>
      </c>
      <c r="X38" s="73">
        <f t="shared" si="45"/>
        <v>736.37900999999999</v>
      </c>
      <c r="Y38" s="74">
        <f t="shared" si="45"/>
        <v>8023.2165245000006</v>
      </c>
      <c r="Z38" s="68">
        <f t="shared" si="45"/>
        <v>4341.1179199999997</v>
      </c>
      <c r="AA38" s="69">
        <f t="shared" si="45"/>
        <v>452.627635</v>
      </c>
      <c r="AB38" s="70">
        <f t="shared" si="45"/>
        <v>4793.7455549999995</v>
      </c>
      <c r="AC38" s="68">
        <f t="shared" si="45"/>
        <v>3894.7584550000001</v>
      </c>
      <c r="AD38" s="69">
        <f t="shared" si="45"/>
        <v>12.888650000000002</v>
      </c>
      <c r="AE38" s="70">
        <f t="shared" si="45"/>
        <v>3907.647105</v>
      </c>
      <c r="AF38" s="68">
        <v>3962.7442159999996</v>
      </c>
      <c r="AG38" s="69">
        <v>21.788730000000001</v>
      </c>
      <c r="AH38" s="70">
        <v>3984.5329459999998</v>
      </c>
      <c r="AI38" s="68">
        <v>5244.2064829999999</v>
      </c>
      <c r="AJ38" s="69">
        <v>10.246220000000001</v>
      </c>
      <c r="AK38" s="70">
        <v>5254.4527029999999</v>
      </c>
      <c r="AL38" s="68">
        <f t="shared" ref="AL38:BC38" si="46">SUM(AL32:AL37)</f>
        <v>8106.3201370000006</v>
      </c>
      <c r="AM38" s="69">
        <f t="shared" si="46"/>
        <v>27.058261999999999</v>
      </c>
      <c r="AN38" s="70">
        <f t="shared" si="46"/>
        <v>8133.3783990000011</v>
      </c>
      <c r="AO38" s="68">
        <f t="shared" si="46"/>
        <v>12701.816289999999</v>
      </c>
      <c r="AP38" s="69">
        <f t="shared" si="46"/>
        <v>13.950681499999998</v>
      </c>
      <c r="AQ38" s="71">
        <f t="shared" si="46"/>
        <v>12715.766971500001</v>
      </c>
      <c r="AR38" s="68">
        <f t="shared" si="46"/>
        <v>22508.081167</v>
      </c>
      <c r="AS38" s="69">
        <f t="shared" si="46"/>
        <v>23.866275999999999</v>
      </c>
      <c r="AT38" s="71">
        <f t="shared" si="46"/>
        <v>22531.947443000001</v>
      </c>
      <c r="AU38" s="68">
        <f t="shared" si="46"/>
        <v>26841.771958000001</v>
      </c>
      <c r="AV38" s="69">
        <f t="shared" si="46"/>
        <v>22.763604999999998</v>
      </c>
      <c r="AW38" s="71">
        <f t="shared" si="46"/>
        <v>26864.535563000001</v>
      </c>
      <c r="AX38" s="68">
        <f t="shared" si="46"/>
        <v>22522.939271000003</v>
      </c>
      <c r="AY38" s="69">
        <f t="shared" si="46"/>
        <v>3244.6253430000002</v>
      </c>
      <c r="AZ38" s="71">
        <f t="shared" si="46"/>
        <v>25767.564613999999</v>
      </c>
      <c r="BA38" s="68">
        <f t="shared" si="46"/>
        <v>25956.974770699999</v>
      </c>
      <c r="BB38" s="69">
        <f t="shared" si="46"/>
        <v>2883.2195700000002</v>
      </c>
      <c r="BC38" s="71">
        <f t="shared" si="46"/>
        <v>28840.1943407</v>
      </c>
    </row>
    <row r="39" spans="1:55" s="84" customFormat="1" ht="11.25" x14ac:dyDescent="0.2">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row>
  </sheetData>
  <mergeCells count="36">
    <mergeCell ref="Z14:AB14"/>
    <mergeCell ref="Z29:AB29"/>
    <mergeCell ref="E14:G14"/>
    <mergeCell ref="E29:G29"/>
    <mergeCell ref="K14:M14"/>
    <mergeCell ref="K29:M29"/>
    <mergeCell ref="H14:J14"/>
    <mergeCell ref="H29:J29"/>
    <mergeCell ref="Q14:S14"/>
    <mergeCell ref="Q29:S29"/>
    <mergeCell ref="W14:Y14"/>
    <mergeCell ref="W29:Y29"/>
    <mergeCell ref="T14:V14"/>
    <mergeCell ref="T29:V29"/>
    <mergeCell ref="AX14:AZ14"/>
    <mergeCell ref="AX29:AZ29"/>
    <mergeCell ref="AL29:AN29"/>
    <mergeCell ref="AO29:AQ29"/>
    <mergeCell ref="AU14:AW14"/>
    <mergeCell ref="AU29:AW29"/>
    <mergeCell ref="B14:D14"/>
    <mergeCell ref="B29:D29"/>
    <mergeCell ref="N14:P14"/>
    <mergeCell ref="N29:P29"/>
    <mergeCell ref="BA14:BC14"/>
    <mergeCell ref="BA29:BC29"/>
    <mergeCell ref="AC14:AE14"/>
    <mergeCell ref="AC29:AE29"/>
    <mergeCell ref="AR14:AT14"/>
    <mergeCell ref="AR29:AT29"/>
    <mergeCell ref="AF14:AH14"/>
    <mergeCell ref="AI14:AK14"/>
    <mergeCell ref="AL14:AN14"/>
    <mergeCell ref="AO14:AQ14"/>
    <mergeCell ref="AF29:AH29"/>
    <mergeCell ref="AI29:AK29"/>
  </mergeCells>
  <pageMargins left="0.7" right="0.7" top="0.75" bottom="0.75" header="0.3" footer="0.3"/>
  <ignoredErrors>
    <ignoredError sqref="AN33 AN35 AN18:AN20 AB32 AN22 AN37 AH2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35"/>
  <sheetViews>
    <sheetView workbookViewId="0">
      <selection activeCell="A4" sqref="A4"/>
    </sheetView>
  </sheetViews>
  <sheetFormatPr baseColWidth="10" defaultRowHeight="14.25" x14ac:dyDescent="0.2"/>
  <cols>
    <col min="1" max="1" width="27" style="3" customWidth="1"/>
    <col min="2" max="2" width="10.42578125" style="3" bestFit="1" customWidth="1"/>
    <col min="3" max="3" width="11.28515625" style="3" bestFit="1" customWidth="1"/>
    <col min="4" max="4" width="6.7109375" style="3" bestFit="1" customWidth="1"/>
    <col min="5" max="5" width="10.42578125" style="3" bestFit="1" customWidth="1"/>
    <col min="6" max="6" width="11.28515625" style="3" bestFit="1" customWidth="1"/>
    <col min="7" max="7" width="6.7109375" style="3" bestFit="1" customWidth="1"/>
    <col min="8" max="8" width="10.42578125" style="3" bestFit="1" customWidth="1"/>
    <col min="9" max="9" width="11.28515625" style="3" bestFit="1" customWidth="1"/>
    <col min="10" max="10" width="6.7109375" style="3" bestFit="1" customWidth="1"/>
    <col min="11" max="11" width="10.42578125" style="3" bestFit="1" customWidth="1"/>
    <col min="12" max="12" width="11.28515625" style="3" bestFit="1" customWidth="1"/>
    <col min="13" max="13" width="6.7109375" style="3" bestFit="1" customWidth="1"/>
    <col min="14" max="14" width="10.42578125" style="3" bestFit="1" customWidth="1"/>
    <col min="15" max="15" width="11.28515625" style="3" bestFit="1" customWidth="1"/>
    <col min="16" max="16" width="6.7109375" style="3" bestFit="1" customWidth="1"/>
    <col min="17" max="17" width="10.42578125" style="3" bestFit="1" customWidth="1"/>
    <col min="18" max="18" width="11.28515625" style="3" bestFit="1" customWidth="1"/>
    <col min="19" max="19" width="6.7109375" style="3" bestFit="1" customWidth="1"/>
    <col min="20" max="20" width="10.42578125" style="3" bestFit="1" customWidth="1"/>
    <col min="21" max="21" width="11.28515625" style="3" bestFit="1" customWidth="1"/>
    <col min="22" max="22" width="6.7109375" style="3" bestFit="1" customWidth="1"/>
    <col min="23" max="23" width="10.42578125" style="3" bestFit="1" customWidth="1"/>
    <col min="24" max="24" width="11.28515625" style="3" bestFit="1" customWidth="1"/>
    <col min="25" max="25" width="6.7109375" style="3" bestFit="1" customWidth="1"/>
    <col min="26" max="26" width="10.42578125" style="3" bestFit="1" customWidth="1"/>
    <col min="27" max="27" width="11.28515625" style="3" bestFit="1" customWidth="1"/>
    <col min="28" max="28" width="6.7109375" style="3" bestFit="1" customWidth="1"/>
    <col min="29" max="29" width="10.42578125" style="3" bestFit="1" customWidth="1"/>
    <col min="30" max="30" width="11.28515625" style="3" bestFit="1" customWidth="1"/>
    <col min="31" max="31" width="6.7109375" style="3" bestFit="1" customWidth="1"/>
    <col min="32" max="32" width="10.42578125" style="3" bestFit="1" customWidth="1"/>
    <col min="33" max="33" width="11.28515625" style="3" bestFit="1" customWidth="1"/>
    <col min="34" max="34" width="6.7109375" style="3" bestFit="1" customWidth="1"/>
    <col min="35" max="35" width="10.42578125" style="3" bestFit="1" customWidth="1"/>
    <col min="36" max="36" width="11.28515625" style="3" bestFit="1" customWidth="1"/>
    <col min="37" max="37" width="6.7109375" style="3" bestFit="1" customWidth="1"/>
    <col min="38" max="38" width="10.42578125" style="3" bestFit="1" customWidth="1"/>
    <col min="39" max="39" width="11.28515625" style="3" bestFit="1" customWidth="1"/>
    <col min="40" max="40" width="6.7109375" style="3" bestFit="1" customWidth="1"/>
    <col min="41" max="41" width="10.42578125" style="3" bestFit="1" customWidth="1"/>
    <col min="42" max="42" width="11.28515625" style="3" bestFit="1" customWidth="1"/>
    <col min="43" max="43" width="7.42578125" style="3" bestFit="1" customWidth="1"/>
    <col min="44" max="44" width="10.42578125" style="3" bestFit="1" customWidth="1"/>
    <col min="45" max="45" width="11.28515625" style="3" bestFit="1" customWidth="1"/>
    <col min="46" max="46" width="7.42578125" style="3" bestFit="1" customWidth="1"/>
    <col min="47" max="47" width="10.42578125" style="3" bestFit="1" customWidth="1"/>
    <col min="48" max="48" width="11.28515625" style="3" bestFit="1" customWidth="1"/>
    <col min="49" max="49" width="7.42578125" style="3" bestFit="1" customWidth="1"/>
    <col min="50" max="50" width="10.42578125" style="9" bestFit="1" customWidth="1"/>
    <col min="51" max="51" width="11.28515625" style="9" bestFit="1" customWidth="1"/>
    <col min="52" max="52" width="7.42578125" style="9" bestFit="1" customWidth="1"/>
    <col min="53" max="53" width="10.42578125" style="9" bestFit="1" customWidth="1"/>
    <col min="54" max="54" width="11.28515625" style="9" bestFit="1" customWidth="1"/>
    <col min="55" max="55" width="7.42578125" style="9" bestFit="1" customWidth="1"/>
    <col min="56" max="16384" width="11.42578125" style="9"/>
  </cols>
  <sheetData>
    <row r="1" spans="1:55" s="3" customFormat="1" ht="27.75" x14ac:dyDescent="0.4">
      <c r="A1" s="1" t="s">
        <v>61</v>
      </c>
    </row>
    <row r="2" spans="1:55" s="4" customFormat="1" ht="18.75" x14ac:dyDescent="0.3">
      <c r="A2" s="2" t="s">
        <v>62</v>
      </c>
    </row>
    <row r="3" spans="1:55" s="3" customFormat="1" ht="15" x14ac:dyDescent="0.25">
      <c r="A3" s="83" t="s">
        <v>77</v>
      </c>
    </row>
    <row r="4" spans="1:55" s="3" customFormat="1" ht="12.75" x14ac:dyDescent="0.2"/>
    <row r="5" spans="1:55" s="5" customFormat="1" x14ac:dyDescent="0.2">
      <c r="A5" s="3" t="str">
        <f>'Beholdning pr 31.12.'!A5</f>
        <v>Oppdatert pr. 28.05.2025</v>
      </c>
    </row>
    <row r="6" spans="1:55" s="3" customFormat="1" ht="12.75" x14ac:dyDescent="0.2">
      <c r="A6" s="6"/>
    </row>
    <row r="7" spans="1:55" s="7" customFormat="1" ht="11.25" x14ac:dyDescent="0.2">
      <c r="A7" s="7" t="s">
        <v>0</v>
      </c>
    </row>
    <row r="8" spans="1:55" s="8" customFormat="1" ht="11.25" x14ac:dyDescent="0.2">
      <c r="A8" s="8" t="s">
        <v>1</v>
      </c>
    </row>
    <row r="12" spans="1:55" s="76" customFormat="1" ht="15.75" x14ac:dyDescent="0.25">
      <c r="A12" s="53" t="s">
        <v>53</v>
      </c>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row>
    <row r="13" spans="1:55" s="5" customFormat="1" x14ac:dyDescent="0.2">
      <c r="A13" s="10" t="s">
        <v>54</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row>
    <row r="14" spans="1:55" x14ac:dyDescent="0.2">
      <c r="B14" s="85">
        <v>2024</v>
      </c>
      <c r="C14" s="86"/>
      <c r="D14" s="87"/>
      <c r="E14" s="85">
        <v>2023</v>
      </c>
      <c r="F14" s="86"/>
      <c r="G14" s="87"/>
      <c r="H14" s="85">
        <v>2022</v>
      </c>
      <c r="I14" s="86"/>
      <c r="J14" s="87"/>
      <c r="K14" s="85">
        <v>2021</v>
      </c>
      <c r="L14" s="86"/>
      <c r="M14" s="87"/>
      <c r="N14" s="85">
        <v>2020</v>
      </c>
      <c r="O14" s="86"/>
      <c r="P14" s="87"/>
      <c r="Q14" s="85">
        <v>2019</v>
      </c>
      <c r="R14" s="86"/>
      <c r="S14" s="87"/>
      <c r="T14" s="85">
        <v>2018</v>
      </c>
      <c r="U14" s="86"/>
      <c r="V14" s="87"/>
      <c r="W14" s="85">
        <v>2017</v>
      </c>
      <c r="X14" s="86"/>
      <c r="Y14" s="87"/>
      <c r="Z14" s="85">
        <v>2016</v>
      </c>
      <c r="AA14" s="86"/>
      <c r="AB14" s="87"/>
      <c r="AC14" s="85">
        <v>2015</v>
      </c>
      <c r="AD14" s="86"/>
      <c r="AE14" s="87"/>
      <c r="AF14" s="85">
        <v>2014</v>
      </c>
      <c r="AG14" s="86"/>
      <c r="AH14" s="87"/>
      <c r="AI14" s="85">
        <v>2013</v>
      </c>
      <c r="AJ14" s="86"/>
      <c r="AK14" s="87"/>
      <c r="AL14" s="85">
        <v>2012</v>
      </c>
      <c r="AM14" s="86"/>
      <c r="AN14" s="87"/>
      <c r="AO14" s="85">
        <v>2011</v>
      </c>
      <c r="AP14" s="86"/>
      <c r="AQ14" s="87"/>
      <c r="AR14" s="85">
        <v>2010</v>
      </c>
      <c r="AS14" s="86"/>
      <c r="AT14" s="87"/>
      <c r="AU14" s="85">
        <v>2009</v>
      </c>
      <c r="AV14" s="86"/>
      <c r="AW14" s="87"/>
      <c r="AX14" s="85">
        <v>2008</v>
      </c>
      <c r="AY14" s="86"/>
      <c r="AZ14" s="87"/>
      <c r="BA14" s="85">
        <v>2007</v>
      </c>
      <c r="BB14" s="86"/>
      <c r="BC14" s="87"/>
    </row>
    <row r="15" spans="1:55" s="56" customFormat="1" ht="15" x14ac:dyDescent="0.25">
      <c r="A15" s="57" t="s">
        <v>35</v>
      </c>
      <c r="B15" s="58" t="s">
        <v>67</v>
      </c>
      <c r="C15" s="59" t="s">
        <v>68</v>
      </c>
      <c r="D15" s="60" t="s">
        <v>36</v>
      </c>
      <c r="E15" s="58" t="s">
        <v>67</v>
      </c>
      <c r="F15" s="59" t="s">
        <v>68</v>
      </c>
      <c r="G15" s="60" t="s">
        <v>36</v>
      </c>
      <c r="H15" s="58" t="s">
        <v>67</v>
      </c>
      <c r="I15" s="59" t="s">
        <v>68</v>
      </c>
      <c r="J15" s="60" t="s">
        <v>36</v>
      </c>
      <c r="K15" s="58" t="s">
        <v>67</v>
      </c>
      <c r="L15" s="59" t="s">
        <v>68</v>
      </c>
      <c r="M15" s="60" t="s">
        <v>36</v>
      </c>
      <c r="N15" s="58" t="s">
        <v>67</v>
      </c>
      <c r="O15" s="59" t="s">
        <v>68</v>
      </c>
      <c r="P15" s="60" t="s">
        <v>36</v>
      </c>
      <c r="Q15" s="58" t="s">
        <v>67</v>
      </c>
      <c r="R15" s="59" t="s">
        <v>68</v>
      </c>
      <c r="S15" s="60" t="s">
        <v>36</v>
      </c>
      <c r="T15" s="58" t="s">
        <v>67</v>
      </c>
      <c r="U15" s="59" t="s">
        <v>68</v>
      </c>
      <c r="V15" s="60" t="s">
        <v>36</v>
      </c>
      <c r="W15" s="58" t="s">
        <v>67</v>
      </c>
      <c r="X15" s="59" t="s">
        <v>68</v>
      </c>
      <c r="Y15" s="60" t="s">
        <v>36</v>
      </c>
      <c r="Z15" s="58" t="s">
        <v>67</v>
      </c>
      <c r="AA15" s="59" t="s">
        <v>68</v>
      </c>
      <c r="AB15" s="60" t="s">
        <v>36</v>
      </c>
      <c r="AC15" s="58" t="s">
        <v>67</v>
      </c>
      <c r="AD15" s="59" t="s">
        <v>68</v>
      </c>
      <c r="AE15" s="60" t="s">
        <v>36</v>
      </c>
      <c r="AF15" s="58" t="s">
        <v>67</v>
      </c>
      <c r="AG15" s="59" t="s">
        <v>68</v>
      </c>
      <c r="AH15" s="60" t="s">
        <v>36</v>
      </c>
      <c r="AI15" s="58" t="s">
        <v>67</v>
      </c>
      <c r="AJ15" s="59" t="s">
        <v>68</v>
      </c>
      <c r="AK15" s="60" t="s">
        <v>36</v>
      </c>
      <c r="AL15" s="58" t="s">
        <v>67</v>
      </c>
      <c r="AM15" s="59" t="s">
        <v>68</v>
      </c>
      <c r="AN15" s="60" t="s">
        <v>36</v>
      </c>
      <c r="AO15" s="58" t="s">
        <v>67</v>
      </c>
      <c r="AP15" s="59" t="s">
        <v>68</v>
      </c>
      <c r="AQ15" s="61" t="s">
        <v>36</v>
      </c>
      <c r="AR15" s="58" t="s">
        <v>67</v>
      </c>
      <c r="AS15" s="59" t="s">
        <v>68</v>
      </c>
      <c r="AT15" s="61" t="s">
        <v>36</v>
      </c>
      <c r="AU15" s="58" t="s">
        <v>67</v>
      </c>
      <c r="AV15" s="59" t="s">
        <v>68</v>
      </c>
      <c r="AW15" s="61" t="s">
        <v>36</v>
      </c>
      <c r="AX15" s="58" t="s">
        <v>67</v>
      </c>
      <c r="AY15" s="59" t="s">
        <v>68</v>
      </c>
      <c r="AZ15" s="61" t="s">
        <v>36</v>
      </c>
      <c r="BA15" s="58" t="s">
        <v>67</v>
      </c>
      <c r="BB15" s="59" t="s">
        <v>68</v>
      </c>
      <c r="BC15" s="61" t="s">
        <v>36</v>
      </c>
    </row>
    <row r="16" spans="1:55" s="56" customFormat="1" ht="15" x14ac:dyDescent="0.25">
      <c r="A16" s="62" t="s">
        <v>3</v>
      </c>
      <c r="B16" s="63" t="s">
        <v>69</v>
      </c>
      <c r="C16" s="64" t="s">
        <v>70</v>
      </c>
      <c r="D16" s="65" t="s">
        <v>36</v>
      </c>
      <c r="E16" s="63" t="s">
        <v>69</v>
      </c>
      <c r="F16" s="64" t="s">
        <v>70</v>
      </c>
      <c r="G16" s="65" t="s">
        <v>36</v>
      </c>
      <c r="H16" s="63" t="s">
        <v>69</v>
      </c>
      <c r="I16" s="64" t="s">
        <v>70</v>
      </c>
      <c r="J16" s="65" t="s">
        <v>36</v>
      </c>
      <c r="K16" s="63" t="s">
        <v>69</v>
      </c>
      <c r="L16" s="64" t="s">
        <v>70</v>
      </c>
      <c r="M16" s="65" t="s">
        <v>36</v>
      </c>
      <c r="N16" s="63" t="s">
        <v>69</v>
      </c>
      <c r="O16" s="64" t="s">
        <v>70</v>
      </c>
      <c r="P16" s="65" t="s">
        <v>36</v>
      </c>
      <c r="Q16" s="63" t="s">
        <v>69</v>
      </c>
      <c r="R16" s="64" t="s">
        <v>70</v>
      </c>
      <c r="S16" s="65" t="s">
        <v>36</v>
      </c>
      <c r="T16" s="63" t="s">
        <v>69</v>
      </c>
      <c r="U16" s="64" t="s">
        <v>70</v>
      </c>
      <c r="V16" s="65" t="s">
        <v>36</v>
      </c>
      <c r="W16" s="63" t="s">
        <v>69</v>
      </c>
      <c r="X16" s="64" t="s">
        <v>70</v>
      </c>
      <c r="Y16" s="65" t="s">
        <v>36</v>
      </c>
      <c r="Z16" s="63" t="s">
        <v>69</v>
      </c>
      <c r="AA16" s="64" t="s">
        <v>70</v>
      </c>
      <c r="AB16" s="65" t="s">
        <v>36</v>
      </c>
      <c r="AC16" s="63" t="s">
        <v>69</v>
      </c>
      <c r="AD16" s="64" t="s">
        <v>70</v>
      </c>
      <c r="AE16" s="65" t="s">
        <v>36</v>
      </c>
      <c r="AF16" s="63" t="s">
        <v>69</v>
      </c>
      <c r="AG16" s="64" t="s">
        <v>70</v>
      </c>
      <c r="AH16" s="65" t="s">
        <v>36</v>
      </c>
      <c r="AI16" s="63" t="s">
        <v>69</v>
      </c>
      <c r="AJ16" s="64" t="s">
        <v>70</v>
      </c>
      <c r="AK16" s="65" t="s">
        <v>36</v>
      </c>
      <c r="AL16" s="63" t="s">
        <v>69</v>
      </c>
      <c r="AM16" s="64" t="s">
        <v>70</v>
      </c>
      <c r="AN16" s="65" t="s">
        <v>36</v>
      </c>
      <c r="AO16" s="63" t="s">
        <v>69</v>
      </c>
      <c r="AP16" s="64" t="s">
        <v>70</v>
      </c>
      <c r="AQ16" s="66" t="s">
        <v>36</v>
      </c>
      <c r="AR16" s="63" t="s">
        <v>69</v>
      </c>
      <c r="AS16" s="64" t="s">
        <v>70</v>
      </c>
      <c r="AT16" s="66" t="s">
        <v>36</v>
      </c>
      <c r="AU16" s="63" t="s">
        <v>69</v>
      </c>
      <c r="AV16" s="64" t="s">
        <v>70</v>
      </c>
      <c r="AW16" s="66" t="s">
        <v>36</v>
      </c>
      <c r="AX16" s="63" t="s">
        <v>69</v>
      </c>
      <c r="AY16" s="64" t="s">
        <v>70</v>
      </c>
      <c r="AZ16" s="66" t="s">
        <v>36</v>
      </c>
      <c r="BA16" s="63" t="s">
        <v>69</v>
      </c>
      <c r="BB16" s="64" t="s">
        <v>70</v>
      </c>
      <c r="BC16" s="66" t="s">
        <v>36</v>
      </c>
    </row>
    <row r="17" spans="1:55" x14ac:dyDescent="0.2">
      <c r="A17" s="50" t="s">
        <v>63</v>
      </c>
      <c r="B17" s="18">
        <v>10804.77</v>
      </c>
      <c r="C17" s="19">
        <v>0</v>
      </c>
      <c r="D17" s="16">
        <f>SUM(B17:C17)</f>
        <v>10804.77</v>
      </c>
      <c r="E17" s="18">
        <v>10651.98</v>
      </c>
      <c r="F17" s="19">
        <v>0</v>
      </c>
      <c r="G17" s="16">
        <f>SUM(E17:F17)</f>
        <v>10651.98</v>
      </c>
      <c r="H17" s="18">
        <v>8016.17</v>
      </c>
      <c r="I17" s="19">
        <v>0</v>
      </c>
      <c r="J17" s="16">
        <f>SUM(H17:I17)</f>
        <v>8016.17</v>
      </c>
      <c r="K17" s="18">
        <v>4874.33</v>
      </c>
      <c r="L17" s="19">
        <v>0</v>
      </c>
      <c r="M17" s="16">
        <f>SUM(K17:L17)</f>
        <v>4874.33</v>
      </c>
      <c r="N17" s="18">
        <v>1945.31</v>
      </c>
      <c r="O17" s="19">
        <v>0.16</v>
      </c>
      <c r="P17" s="16">
        <f>SUM(N17:O17)</f>
        <v>1945.47</v>
      </c>
      <c r="Q17" s="18">
        <v>42.652999999999999</v>
      </c>
      <c r="R17" s="19">
        <v>0</v>
      </c>
      <c r="S17" s="16">
        <f>SUM(Q17:R17)</f>
        <v>42.652999999999999</v>
      </c>
      <c r="T17" s="18">
        <v>11.593999999999999</v>
      </c>
      <c r="U17" s="19">
        <v>0</v>
      </c>
      <c r="V17" s="16">
        <f>SUM(T17:U17)</f>
        <v>11.593999999999999</v>
      </c>
      <c r="W17" s="18">
        <v>230.51900000000001</v>
      </c>
      <c r="X17" s="19">
        <v>182.53299999999999</v>
      </c>
      <c r="Y17" s="16">
        <f>SUM(W17:X17)</f>
        <v>413.05200000000002</v>
      </c>
      <c r="Z17" s="18">
        <v>186.33199999999999</v>
      </c>
      <c r="AA17" s="19">
        <v>112.514</v>
      </c>
      <c r="AB17" s="16">
        <f>SUM(Z17:AA17)</f>
        <v>298.846</v>
      </c>
      <c r="AC17" s="18">
        <v>6.09</v>
      </c>
      <c r="AD17" s="19">
        <v>2.5000000000000001E-2</v>
      </c>
      <c r="AE17" s="16">
        <f>SUM(AC17:AD17)</f>
        <v>6.1150000000000002</v>
      </c>
      <c r="AF17" s="18">
        <v>11.948</v>
      </c>
      <c r="AG17" s="19">
        <v>1.4999999999999999E-2</v>
      </c>
      <c r="AH17" s="16">
        <f>SUM(AF17:AG17)</f>
        <v>11.963000000000001</v>
      </c>
      <c r="AI17" s="18">
        <v>871.524</v>
      </c>
      <c r="AJ17" s="19">
        <v>1.0780000000000001</v>
      </c>
      <c r="AK17" s="16">
        <f>SUM(AI17:AJ17)</f>
        <v>872.60199999999998</v>
      </c>
      <c r="AL17" s="18">
        <v>3353.2179999999998</v>
      </c>
      <c r="AM17" s="19">
        <v>0.28399999999999997</v>
      </c>
      <c r="AN17" s="16">
        <f>SUM(AL17:AM17)</f>
        <v>3353.502</v>
      </c>
      <c r="AO17" s="18">
        <v>5801.7179999999998</v>
      </c>
      <c r="AP17" s="19">
        <v>2.0059999999999998</v>
      </c>
      <c r="AQ17" s="51">
        <f>SUM(AO17:AP17)</f>
        <v>5803.7240000000002</v>
      </c>
      <c r="AR17" s="18">
        <v>11460.79</v>
      </c>
      <c r="AS17" s="19">
        <v>1.4039999999999999</v>
      </c>
      <c r="AT17" s="51">
        <f>SUM(AR17:AS17)</f>
        <v>11462.194000000001</v>
      </c>
      <c r="AU17" s="18">
        <v>17893.383000000002</v>
      </c>
      <c r="AV17" s="19">
        <v>3.4140000000000001</v>
      </c>
      <c r="AW17" s="51">
        <f>SUM(AU17:AV17)</f>
        <v>17896.797000000002</v>
      </c>
      <c r="AX17" s="18">
        <v>24685.154999999999</v>
      </c>
      <c r="AY17" s="19">
        <v>205.87200000000001</v>
      </c>
      <c r="AZ17" s="51">
        <f>SUM(AX17:AY17)</f>
        <v>24891.026999999998</v>
      </c>
      <c r="BA17" s="18">
        <v>16651.916000000001</v>
      </c>
      <c r="BB17" s="19">
        <v>26.934000000000001</v>
      </c>
      <c r="BC17" s="51">
        <f>SUM(BA17:BB17)</f>
        <v>16678.850000000002</v>
      </c>
    </row>
    <row r="18" spans="1:55" x14ac:dyDescent="0.2">
      <c r="A18" s="13" t="s">
        <v>64</v>
      </c>
      <c r="B18" s="21">
        <v>2246.63</v>
      </c>
      <c r="C18" s="22">
        <v>0</v>
      </c>
      <c r="D18" s="16">
        <f>SUM(B18:C18)</f>
        <v>2246.63</v>
      </c>
      <c r="E18" s="21">
        <v>2545.59</v>
      </c>
      <c r="F18" s="22">
        <v>0</v>
      </c>
      <c r="G18" s="16">
        <f>SUM(E18:F18)</f>
        <v>2545.59</v>
      </c>
      <c r="H18" s="21">
        <v>2583.21</v>
      </c>
      <c r="I18" s="22">
        <v>0</v>
      </c>
      <c r="J18" s="16">
        <f>SUM(H18:I18)</f>
        <v>2583.21</v>
      </c>
      <c r="K18" s="21">
        <v>3250.7</v>
      </c>
      <c r="L18" s="22">
        <v>0.97</v>
      </c>
      <c r="M18" s="16">
        <f>SUM(K18:L18)</f>
        <v>3251.6699999999996</v>
      </c>
      <c r="N18" s="21">
        <v>3957.24</v>
      </c>
      <c r="O18" s="22">
        <v>0</v>
      </c>
      <c r="P18" s="16">
        <f>SUM(N18:O18)</f>
        <v>3957.24</v>
      </c>
      <c r="Q18" s="21">
        <v>2212.1060000000002</v>
      </c>
      <c r="R18" s="22">
        <v>9.6920000000000002</v>
      </c>
      <c r="S18" s="16">
        <f>SUM(Q18:R18)</f>
        <v>2221.7980000000002</v>
      </c>
      <c r="T18" s="21">
        <v>1326.664</v>
      </c>
      <c r="U18" s="22">
        <v>13.656000000000001</v>
      </c>
      <c r="V18" s="16">
        <f>SUM(T18:U18)</f>
        <v>1340.32</v>
      </c>
      <c r="W18" s="21">
        <v>1349.9490000000001</v>
      </c>
      <c r="X18" s="22">
        <v>12.266999999999999</v>
      </c>
      <c r="Y18" s="16">
        <f>SUM(W18:X18)</f>
        <v>1362.2160000000001</v>
      </c>
      <c r="Z18" s="21">
        <v>578.30499999999995</v>
      </c>
      <c r="AA18" s="22">
        <v>9.359</v>
      </c>
      <c r="AB18" s="16">
        <f>SUM(Z18:AA18)</f>
        <v>587.66399999999999</v>
      </c>
      <c r="AC18" s="21">
        <v>988.06200000000001</v>
      </c>
      <c r="AD18" s="22">
        <v>9</v>
      </c>
      <c r="AE18" s="16">
        <f>SUM(AC18:AD18)</f>
        <v>997.06200000000001</v>
      </c>
      <c r="AF18" s="21">
        <v>1212.2919999999999</v>
      </c>
      <c r="AG18" s="22">
        <v>4.8109999999999999</v>
      </c>
      <c r="AH18" s="16">
        <f>SUM(AF18:AG18)</f>
        <v>1217.1029999999998</v>
      </c>
      <c r="AI18" s="21">
        <v>1153.3489999999999</v>
      </c>
      <c r="AJ18" s="22">
        <v>0</v>
      </c>
      <c r="AK18" s="16">
        <f>SUM(AI18:AJ18)</f>
        <v>1153.3489999999999</v>
      </c>
      <c r="AL18" s="21">
        <v>697.11300000000006</v>
      </c>
      <c r="AM18" s="22">
        <v>1.5860000000000001</v>
      </c>
      <c r="AN18" s="16">
        <f>SUM(AL18:AM18)</f>
        <v>698.69900000000007</v>
      </c>
      <c r="AO18" s="21">
        <v>729.69899999999996</v>
      </c>
      <c r="AP18" s="22">
        <v>2.0350000000000001</v>
      </c>
      <c r="AQ18" s="20">
        <f>SUM(AO18:AP18)</f>
        <v>731.73399999999992</v>
      </c>
      <c r="AR18" s="21">
        <v>1101.3050000000001</v>
      </c>
      <c r="AS18" s="22">
        <v>29.895</v>
      </c>
      <c r="AT18" s="20">
        <f>SUM(AR18:AS18)</f>
        <v>1131.2</v>
      </c>
      <c r="AU18" s="21">
        <v>1328.77</v>
      </c>
      <c r="AV18" s="22">
        <v>53.21</v>
      </c>
      <c r="AW18" s="20">
        <f>SUM(AU18:AV18)</f>
        <v>1381.98</v>
      </c>
      <c r="AX18" s="21">
        <v>1690.9770000000001</v>
      </c>
      <c r="AY18" s="22">
        <v>63.457000000000001</v>
      </c>
      <c r="AZ18" s="20">
        <f>SUM(AX18:AY18)</f>
        <v>1754.4340000000002</v>
      </c>
      <c r="BA18" s="21">
        <v>1510.9</v>
      </c>
      <c r="BB18" s="22">
        <v>73</v>
      </c>
      <c r="BC18" s="20">
        <f>SUM(BA18:BB18)</f>
        <v>1583.9</v>
      </c>
    </row>
    <row r="19" spans="1:55" x14ac:dyDescent="0.2">
      <c r="A19" s="13" t="s">
        <v>65</v>
      </c>
      <c r="B19" s="21">
        <v>3403.71</v>
      </c>
      <c r="C19" s="22">
        <v>0</v>
      </c>
      <c r="D19" s="16">
        <f>SUM(B19:C19)</f>
        <v>3403.71</v>
      </c>
      <c r="E19" s="21">
        <v>2904.87</v>
      </c>
      <c r="F19" s="22">
        <v>0</v>
      </c>
      <c r="G19" s="16">
        <f>SUM(E19:F19)</f>
        <v>2904.87</v>
      </c>
      <c r="H19" s="21">
        <v>3228.67</v>
      </c>
      <c r="I19" s="22">
        <v>0</v>
      </c>
      <c r="J19" s="16">
        <f>SUM(H19:I19)</f>
        <v>3228.67</v>
      </c>
      <c r="K19" s="21">
        <v>1722.89</v>
      </c>
      <c r="L19" s="22">
        <v>0.02</v>
      </c>
      <c r="M19" s="16">
        <f>SUM(K19:L19)</f>
        <v>1722.91</v>
      </c>
      <c r="N19" s="21">
        <v>2438.87</v>
      </c>
      <c r="O19" s="22">
        <v>0</v>
      </c>
      <c r="P19" s="16">
        <f>SUM(N19:O19)</f>
        <v>2438.87</v>
      </c>
      <c r="Q19" s="21">
        <v>1673.6959999999999</v>
      </c>
      <c r="R19" s="22">
        <v>0</v>
      </c>
      <c r="S19" s="16">
        <f>SUM(Q19:R19)</f>
        <v>1673.6959999999999</v>
      </c>
      <c r="T19" s="21">
        <v>2230.8040000000001</v>
      </c>
      <c r="U19" s="22">
        <v>0</v>
      </c>
      <c r="V19" s="16">
        <f>SUM(T19:U19)</f>
        <v>2230.8040000000001</v>
      </c>
      <c r="W19" s="21">
        <v>2279.453</v>
      </c>
      <c r="X19" s="22">
        <v>3.0000000000000001E-3</v>
      </c>
      <c r="Y19" s="16">
        <f>SUM(W19:X19)</f>
        <v>2279.4560000000001</v>
      </c>
      <c r="Z19" s="21">
        <v>2325.9989999999998</v>
      </c>
      <c r="AA19" s="22">
        <v>0.19800000000000001</v>
      </c>
      <c r="AB19" s="16">
        <f>SUM(Z19:AA19)</f>
        <v>2326.1969999999997</v>
      </c>
      <c r="AC19" s="21">
        <v>1898.538</v>
      </c>
      <c r="AD19" s="22">
        <v>0.218</v>
      </c>
      <c r="AE19" s="16">
        <f>SUM(AC19:AD19)</f>
        <v>1898.7560000000001</v>
      </c>
      <c r="AF19" s="21">
        <v>1588.095</v>
      </c>
      <c r="AG19" s="22">
        <v>0.224</v>
      </c>
      <c r="AH19" s="16">
        <f>SUM(AF19:AG19)</f>
        <v>1588.319</v>
      </c>
      <c r="AI19" s="21">
        <v>2308.6909999999998</v>
      </c>
      <c r="AJ19" s="22">
        <v>0.30299999999999999</v>
      </c>
      <c r="AK19" s="16">
        <f>SUM(AI19:AJ19)</f>
        <v>2308.9939999999997</v>
      </c>
      <c r="AL19" s="21">
        <v>2089.319</v>
      </c>
      <c r="AM19" s="22">
        <v>0.307</v>
      </c>
      <c r="AN19" s="16">
        <f>SUM(AL19:AM19)</f>
        <v>2089.6259999999997</v>
      </c>
      <c r="AO19" s="21">
        <v>3002.694</v>
      </c>
      <c r="AP19" s="22">
        <v>0.311</v>
      </c>
      <c r="AQ19" s="20">
        <f>SUM(AO19:AP19)</f>
        <v>3003.0050000000001</v>
      </c>
      <c r="AR19" s="21">
        <v>2047.2550000000001</v>
      </c>
      <c r="AS19" s="22">
        <v>0.30499999999999999</v>
      </c>
      <c r="AT19" s="20">
        <f>SUM(AR19:AS19)</f>
        <v>2047.5600000000002</v>
      </c>
      <c r="AU19" s="21">
        <v>1913.1690000000001</v>
      </c>
      <c r="AV19" s="22">
        <v>0.32900000000000001</v>
      </c>
      <c r="AW19" s="20">
        <f>SUM(AU19:AV19)</f>
        <v>1913.498</v>
      </c>
      <c r="AX19" s="21">
        <v>2196.36</v>
      </c>
      <c r="AY19" s="22">
        <v>0.318</v>
      </c>
      <c r="AZ19" s="20">
        <f>SUM(AX19:AY19)</f>
        <v>2196.6780000000003</v>
      </c>
      <c r="BA19" s="21">
        <v>2010.671</v>
      </c>
      <c r="BB19" s="22">
        <v>0.13500000000000001</v>
      </c>
      <c r="BC19" s="20">
        <f>SUM(BA19:BB19)</f>
        <v>2010.806</v>
      </c>
    </row>
    <row r="20" spans="1:55" x14ac:dyDescent="0.2">
      <c r="A20" s="52" t="s">
        <v>66</v>
      </c>
      <c r="B20" s="21">
        <v>514.37</v>
      </c>
      <c r="C20" s="22">
        <v>0.16</v>
      </c>
      <c r="D20" s="16">
        <f t="shared" ref="D20" si="0">SUM(B20:C20)</f>
        <v>514.53</v>
      </c>
      <c r="E20" s="21">
        <v>453.06</v>
      </c>
      <c r="F20" s="22">
        <v>0.11</v>
      </c>
      <c r="G20" s="16">
        <f t="shared" ref="G20" si="1">SUM(E20:F20)</f>
        <v>453.17</v>
      </c>
      <c r="H20" s="21">
        <v>444.38</v>
      </c>
      <c r="I20" s="22">
        <v>0.42</v>
      </c>
      <c r="J20" s="16">
        <f t="shared" ref="J20" si="2">SUM(H20:I20)</f>
        <v>444.8</v>
      </c>
      <c r="K20" s="21">
        <v>511.87</v>
      </c>
      <c r="L20" s="22">
        <v>5.38</v>
      </c>
      <c r="M20" s="16">
        <f t="shared" ref="M20" si="3">SUM(K20:L20)</f>
        <v>517.25</v>
      </c>
      <c r="N20" s="21">
        <v>449.37</v>
      </c>
      <c r="O20" s="22">
        <v>0.32</v>
      </c>
      <c r="P20" s="16">
        <f t="shared" ref="P20" si="4">SUM(N20:O20)</f>
        <v>449.69</v>
      </c>
      <c r="Q20" s="21">
        <v>401.80500000000001</v>
      </c>
      <c r="R20" s="22">
        <v>1.42</v>
      </c>
      <c r="S20" s="16">
        <f t="shared" ref="S20" si="5">SUM(Q20:R20)</f>
        <v>403.22500000000002</v>
      </c>
      <c r="T20" s="21">
        <v>392.29700000000003</v>
      </c>
      <c r="U20" s="22">
        <v>8.8999999999999996E-2</v>
      </c>
      <c r="V20" s="16">
        <f t="shared" ref="V20" si="6">SUM(T20:U20)</f>
        <v>392.38600000000002</v>
      </c>
      <c r="W20" s="21">
        <v>353.28199999999998</v>
      </c>
      <c r="X20" s="22">
        <v>2.839</v>
      </c>
      <c r="Y20" s="16">
        <f t="shared" ref="Y20" si="7">SUM(W20:X20)</f>
        <v>356.12099999999998</v>
      </c>
      <c r="Z20" s="21">
        <v>340.62400000000002</v>
      </c>
      <c r="AA20" s="22">
        <v>1.98</v>
      </c>
      <c r="AB20" s="16">
        <f t="shared" ref="AB20" si="8">SUM(Z20:AA20)</f>
        <v>342.60400000000004</v>
      </c>
      <c r="AC20" s="21">
        <v>331.70699999999999</v>
      </c>
      <c r="AD20" s="22">
        <v>8.4079999999999995</v>
      </c>
      <c r="AE20" s="16">
        <f t="shared" ref="AE20" si="9">SUM(AC20:AD20)</f>
        <v>340.11500000000001</v>
      </c>
      <c r="AF20" s="21">
        <v>309.81099999999998</v>
      </c>
      <c r="AG20" s="22">
        <v>12.651999999999999</v>
      </c>
      <c r="AH20" s="16">
        <f t="shared" ref="AH20" si="10">SUM(AF20:AG20)</f>
        <v>322.46299999999997</v>
      </c>
      <c r="AI20" s="21">
        <v>3775.625</v>
      </c>
      <c r="AJ20" s="22">
        <v>3.9510000000000001</v>
      </c>
      <c r="AK20" s="16">
        <f>SUM(AI20:AJ20)</f>
        <v>3779.576</v>
      </c>
      <c r="AL20" s="21">
        <v>1669.7719999999999</v>
      </c>
      <c r="AM20" s="22">
        <v>60.76</v>
      </c>
      <c r="AN20" s="16">
        <f>SUM(AL20:AM20)</f>
        <v>1730.5319999999999</v>
      </c>
      <c r="AO20" s="21">
        <v>1635.529</v>
      </c>
      <c r="AP20" s="22">
        <v>10.542</v>
      </c>
      <c r="AQ20" s="20">
        <f>SUM(AO20:AP20)</f>
        <v>1646.0709999999999</v>
      </c>
      <c r="AR20" s="21">
        <v>382.72800000000001</v>
      </c>
      <c r="AS20" s="22">
        <v>2.68</v>
      </c>
      <c r="AT20" s="20">
        <f>SUM(AR20:AS20)</f>
        <v>385.40800000000002</v>
      </c>
      <c r="AU20" s="21">
        <v>301.2</v>
      </c>
      <c r="AV20" s="22">
        <v>0.54300000000000004</v>
      </c>
      <c r="AW20" s="20">
        <f>SUM(AU20:AV20)</f>
        <v>301.74299999999999</v>
      </c>
      <c r="AX20" s="21">
        <v>322.36399999999998</v>
      </c>
      <c r="AY20" s="22">
        <v>2020.175</v>
      </c>
      <c r="AZ20" s="20">
        <f>SUM(AX20:AY20)</f>
        <v>2342.5389999999998</v>
      </c>
      <c r="BA20" s="21">
        <v>302.65800000000002</v>
      </c>
      <c r="BB20" s="22">
        <v>2003.758</v>
      </c>
      <c r="BC20" s="20">
        <f>SUM(BA20:BB20)</f>
        <v>2306.4160000000002</v>
      </c>
    </row>
    <row r="21" spans="1:55" s="56" customFormat="1" ht="15" x14ac:dyDescent="0.25">
      <c r="A21" s="67" t="s">
        <v>71</v>
      </c>
      <c r="B21" s="68">
        <f>SUM(B17:B20)</f>
        <v>16969.48</v>
      </c>
      <c r="C21" s="69">
        <f>SUM(C17:C20)</f>
        <v>0.16</v>
      </c>
      <c r="D21" s="70">
        <f t="shared" ref="D21" si="11">SUM(D17:D20)</f>
        <v>16969.64</v>
      </c>
      <c r="E21" s="68">
        <f>SUM(E17:E20)</f>
        <v>16555.5</v>
      </c>
      <c r="F21" s="69">
        <f>SUM(F17:F20)</f>
        <v>0.11</v>
      </c>
      <c r="G21" s="70">
        <f t="shared" ref="G21" si="12">SUM(G17:G20)</f>
        <v>16555.609999999997</v>
      </c>
      <c r="H21" s="68">
        <f>SUM(H17:H20)</f>
        <v>14272.43</v>
      </c>
      <c r="I21" s="69">
        <f>SUM(I17:I20)</f>
        <v>0.42</v>
      </c>
      <c r="J21" s="70">
        <f t="shared" ref="J21" si="13">SUM(J17:J20)</f>
        <v>14272.85</v>
      </c>
      <c r="K21" s="68">
        <f>SUM(K17:K20)</f>
        <v>10359.790000000001</v>
      </c>
      <c r="L21" s="69">
        <f>SUM(L17:L20)</f>
        <v>6.37</v>
      </c>
      <c r="M21" s="70">
        <f t="shared" ref="M21" si="14">SUM(M17:M20)</f>
        <v>10366.16</v>
      </c>
      <c r="N21" s="68">
        <f>SUM(N17:N20)</f>
        <v>8790.7899999999991</v>
      </c>
      <c r="O21" s="69">
        <f>SUM(O17:O20)</f>
        <v>0.48</v>
      </c>
      <c r="P21" s="70">
        <f t="shared" ref="P21" si="15">SUM(P17:P20)</f>
        <v>8791.27</v>
      </c>
      <c r="Q21" s="68">
        <f>SUM(Q17:Q20)</f>
        <v>4330.26</v>
      </c>
      <c r="R21" s="69">
        <f>SUM(R17:R20)</f>
        <v>11.112</v>
      </c>
      <c r="S21" s="70">
        <f t="shared" ref="S21" si="16">SUM(S17:S20)</f>
        <v>4341.3720000000003</v>
      </c>
      <c r="T21" s="68">
        <f>SUM(T17:T20)</f>
        <v>3961.3589999999999</v>
      </c>
      <c r="U21" s="69">
        <f>SUM(U17:U20)</f>
        <v>13.745000000000001</v>
      </c>
      <c r="V21" s="70">
        <f t="shared" ref="V21" si="17">SUM(V17:V20)</f>
        <v>3975.1039999999998</v>
      </c>
      <c r="W21" s="68">
        <f>SUM(W17:W20)</f>
        <v>4213.2030000000004</v>
      </c>
      <c r="X21" s="69">
        <f>SUM(X17:X20)</f>
        <v>197.64199999999997</v>
      </c>
      <c r="Y21" s="70">
        <f t="shared" ref="Y21" si="18">SUM(Y17:Y20)</f>
        <v>4410.8450000000003</v>
      </c>
      <c r="Z21" s="68">
        <f>SUM(Z17:Z20)</f>
        <v>3431.2599999999993</v>
      </c>
      <c r="AA21" s="69">
        <f>SUM(AA17:AA20)</f>
        <v>124.05099999999999</v>
      </c>
      <c r="AB21" s="70">
        <f t="shared" ref="AB21" si="19">SUM(AB17:AB20)</f>
        <v>3555.3109999999997</v>
      </c>
      <c r="AC21" s="68">
        <f>SUM(AC17:AC20)</f>
        <v>3224.3969999999999</v>
      </c>
      <c r="AD21" s="69">
        <f>SUM(AD17:AD20)</f>
        <v>17.651</v>
      </c>
      <c r="AE21" s="70">
        <f t="shared" ref="AE21" si="20">SUM(AE17:AE20)</f>
        <v>3242.0479999999998</v>
      </c>
      <c r="AF21" s="68">
        <f t="shared" ref="AF21:BC21" si="21">SUM(AF17:AF20)</f>
        <v>3122.1460000000002</v>
      </c>
      <c r="AG21" s="69">
        <f t="shared" si="21"/>
        <v>17.701999999999998</v>
      </c>
      <c r="AH21" s="70">
        <f t="shared" si="21"/>
        <v>3139.848</v>
      </c>
      <c r="AI21" s="68">
        <f t="shared" si="21"/>
        <v>8109.1890000000003</v>
      </c>
      <c r="AJ21" s="69">
        <f t="shared" si="21"/>
        <v>5.3319999999999999</v>
      </c>
      <c r="AK21" s="70">
        <f t="shared" si="21"/>
        <v>8114.5209999999997</v>
      </c>
      <c r="AL21" s="68">
        <f t="shared" si="21"/>
        <v>7809.4219999999996</v>
      </c>
      <c r="AM21" s="69">
        <f t="shared" si="21"/>
        <v>62.936999999999998</v>
      </c>
      <c r="AN21" s="70">
        <f t="shared" si="21"/>
        <v>7872.3589999999995</v>
      </c>
      <c r="AO21" s="68">
        <f t="shared" si="21"/>
        <v>11169.64</v>
      </c>
      <c r="AP21" s="69">
        <f t="shared" si="21"/>
        <v>14.894</v>
      </c>
      <c r="AQ21" s="71">
        <f t="shared" si="21"/>
        <v>11184.534</v>
      </c>
      <c r="AR21" s="68">
        <f t="shared" si="21"/>
        <v>14992.078000000001</v>
      </c>
      <c r="AS21" s="69">
        <f t="shared" si="21"/>
        <v>34.283999999999999</v>
      </c>
      <c r="AT21" s="71">
        <f t="shared" si="21"/>
        <v>15026.362000000001</v>
      </c>
      <c r="AU21" s="68">
        <f t="shared" si="21"/>
        <v>21436.522000000004</v>
      </c>
      <c r="AV21" s="69">
        <f t="shared" si="21"/>
        <v>57.496000000000002</v>
      </c>
      <c r="AW21" s="71">
        <f t="shared" si="21"/>
        <v>21494.018</v>
      </c>
      <c r="AX21" s="68">
        <f t="shared" si="21"/>
        <v>28894.856</v>
      </c>
      <c r="AY21" s="69">
        <f t="shared" si="21"/>
        <v>2289.8220000000001</v>
      </c>
      <c r="AZ21" s="71">
        <f t="shared" si="21"/>
        <v>31184.678</v>
      </c>
      <c r="BA21" s="68">
        <f t="shared" si="21"/>
        <v>20476.145</v>
      </c>
      <c r="BB21" s="69">
        <f t="shared" si="21"/>
        <v>2103.8270000000002</v>
      </c>
      <c r="BC21" s="71">
        <f t="shared" si="21"/>
        <v>22579.972000000005</v>
      </c>
    </row>
    <row r="22" spans="1:55" x14ac:dyDescent="0.2">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row>
    <row r="23" spans="1:55" x14ac:dyDescent="0.2">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row>
    <row r="24" spans="1:55" x14ac:dyDescent="0.2">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row>
    <row r="25" spans="1:55" s="56" customFormat="1" ht="14.25" customHeight="1" x14ac:dyDescent="0.25">
      <c r="A25" s="53" t="s">
        <v>55</v>
      </c>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5"/>
      <c r="AM25" s="55"/>
      <c r="AN25" s="55"/>
      <c r="AO25" s="55"/>
      <c r="AP25" s="55"/>
      <c r="AQ25" s="55"/>
      <c r="AR25" s="55"/>
      <c r="AS25" s="55"/>
      <c r="AT25" s="55"/>
      <c r="AU25" s="55"/>
      <c r="AV25" s="55"/>
      <c r="AW25" s="55"/>
      <c r="AX25" s="55"/>
      <c r="AY25" s="55"/>
      <c r="AZ25" s="55"/>
      <c r="BA25" s="55"/>
      <c r="BB25" s="55"/>
      <c r="BC25" s="55"/>
    </row>
    <row r="26" spans="1:55" x14ac:dyDescent="0.2">
      <c r="A26" s="10" t="s">
        <v>56</v>
      </c>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2"/>
      <c r="AM26" s="12"/>
      <c r="AN26" s="12"/>
      <c r="AO26" s="12"/>
      <c r="AP26" s="12"/>
      <c r="AQ26" s="12"/>
      <c r="AR26" s="12"/>
      <c r="AS26" s="12"/>
      <c r="AT26" s="12"/>
      <c r="AU26" s="12"/>
      <c r="AV26" s="12"/>
      <c r="AW26" s="12"/>
      <c r="AX26" s="12"/>
      <c r="AY26" s="12"/>
      <c r="AZ26" s="12"/>
      <c r="BA26" s="12"/>
      <c r="BB26" s="12"/>
      <c r="BC26" s="12"/>
    </row>
    <row r="27" spans="1:55" x14ac:dyDescent="0.2">
      <c r="B27" s="85">
        <v>2024</v>
      </c>
      <c r="C27" s="86"/>
      <c r="D27" s="87"/>
      <c r="E27" s="85">
        <v>2023</v>
      </c>
      <c r="F27" s="86"/>
      <c r="G27" s="87"/>
      <c r="H27" s="85">
        <v>2022</v>
      </c>
      <c r="I27" s="86"/>
      <c r="J27" s="87"/>
      <c r="K27" s="85">
        <v>2021</v>
      </c>
      <c r="L27" s="86"/>
      <c r="M27" s="87"/>
      <c r="N27" s="85">
        <v>2020</v>
      </c>
      <c r="O27" s="86"/>
      <c r="P27" s="87"/>
      <c r="Q27" s="85">
        <v>2019</v>
      </c>
      <c r="R27" s="86"/>
      <c r="S27" s="87"/>
      <c r="T27" s="85">
        <v>2018</v>
      </c>
      <c r="U27" s="86"/>
      <c r="V27" s="87"/>
      <c r="W27" s="85">
        <v>2017</v>
      </c>
      <c r="X27" s="86"/>
      <c r="Y27" s="87"/>
      <c r="Z27" s="85">
        <v>2016</v>
      </c>
      <c r="AA27" s="86"/>
      <c r="AB27" s="87"/>
      <c r="AC27" s="85">
        <v>2015</v>
      </c>
      <c r="AD27" s="86"/>
      <c r="AE27" s="87"/>
      <c r="AF27" s="85">
        <v>2014</v>
      </c>
      <c r="AG27" s="86"/>
      <c r="AH27" s="87"/>
      <c r="AI27" s="85">
        <v>2013</v>
      </c>
      <c r="AJ27" s="86"/>
      <c r="AK27" s="87"/>
      <c r="AL27" s="85">
        <v>2012</v>
      </c>
      <c r="AM27" s="86"/>
      <c r="AN27" s="87"/>
      <c r="AO27" s="85">
        <v>2011</v>
      </c>
      <c r="AP27" s="86"/>
      <c r="AQ27" s="87"/>
      <c r="AR27" s="85">
        <v>2010</v>
      </c>
      <c r="AS27" s="86"/>
      <c r="AT27" s="87"/>
      <c r="AU27" s="85">
        <v>2009</v>
      </c>
      <c r="AV27" s="86"/>
      <c r="AW27" s="87"/>
      <c r="AX27" s="85">
        <v>2008</v>
      </c>
      <c r="AY27" s="86"/>
      <c r="AZ27" s="87"/>
      <c r="BA27" s="85">
        <v>2007</v>
      </c>
      <c r="BB27" s="86"/>
      <c r="BC27" s="87"/>
    </row>
    <row r="28" spans="1:55" s="56" customFormat="1" ht="15" x14ac:dyDescent="0.25">
      <c r="A28" s="57" t="s">
        <v>35</v>
      </c>
      <c r="B28" s="58" t="s">
        <v>67</v>
      </c>
      <c r="C28" s="59" t="s">
        <v>68</v>
      </c>
      <c r="D28" s="60" t="s">
        <v>36</v>
      </c>
      <c r="E28" s="58" t="s">
        <v>67</v>
      </c>
      <c r="F28" s="59" t="s">
        <v>68</v>
      </c>
      <c r="G28" s="60" t="s">
        <v>36</v>
      </c>
      <c r="H28" s="58" t="s">
        <v>67</v>
      </c>
      <c r="I28" s="59" t="s">
        <v>68</v>
      </c>
      <c r="J28" s="60" t="s">
        <v>36</v>
      </c>
      <c r="K28" s="58" t="s">
        <v>67</v>
      </c>
      <c r="L28" s="59" t="s">
        <v>68</v>
      </c>
      <c r="M28" s="60" t="s">
        <v>36</v>
      </c>
      <c r="N28" s="58" t="s">
        <v>67</v>
      </c>
      <c r="O28" s="59" t="s">
        <v>68</v>
      </c>
      <c r="P28" s="60" t="s">
        <v>36</v>
      </c>
      <c r="Q28" s="58" t="s">
        <v>67</v>
      </c>
      <c r="R28" s="59" t="s">
        <v>68</v>
      </c>
      <c r="S28" s="60" t="s">
        <v>36</v>
      </c>
      <c r="T28" s="58" t="s">
        <v>67</v>
      </c>
      <c r="U28" s="59" t="s">
        <v>68</v>
      </c>
      <c r="V28" s="60" t="s">
        <v>36</v>
      </c>
      <c r="W28" s="58" t="s">
        <v>67</v>
      </c>
      <c r="X28" s="59" t="s">
        <v>68</v>
      </c>
      <c r="Y28" s="60" t="s">
        <v>36</v>
      </c>
      <c r="Z28" s="58" t="s">
        <v>67</v>
      </c>
      <c r="AA28" s="59" t="s">
        <v>68</v>
      </c>
      <c r="AB28" s="60" t="s">
        <v>36</v>
      </c>
      <c r="AC28" s="58" t="s">
        <v>67</v>
      </c>
      <c r="AD28" s="59" t="s">
        <v>68</v>
      </c>
      <c r="AE28" s="60" t="s">
        <v>36</v>
      </c>
      <c r="AF28" s="58" t="s">
        <v>67</v>
      </c>
      <c r="AG28" s="59" t="s">
        <v>68</v>
      </c>
      <c r="AH28" s="60" t="s">
        <v>36</v>
      </c>
      <c r="AI28" s="58" t="s">
        <v>67</v>
      </c>
      <c r="AJ28" s="59" t="s">
        <v>68</v>
      </c>
      <c r="AK28" s="60" t="s">
        <v>36</v>
      </c>
      <c r="AL28" s="58" t="s">
        <v>67</v>
      </c>
      <c r="AM28" s="59" t="s">
        <v>68</v>
      </c>
      <c r="AN28" s="60" t="s">
        <v>36</v>
      </c>
      <c r="AO28" s="58" t="s">
        <v>67</v>
      </c>
      <c r="AP28" s="59" t="s">
        <v>68</v>
      </c>
      <c r="AQ28" s="61" t="s">
        <v>36</v>
      </c>
      <c r="AR28" s="58" t="s">
        <v>67</v>
      </c>
      <c r="AS28" s="59" t="s">
        <v>68</v>
      </c>
      <c r="AT28" s="61" t="s">
        <v>36</v>
      </c>
      <c r="AU28" s="58" t="s">
        <v>67</v>
      </c>
      <c r="AV28" s="59" t="s">
        <v>68</v>
      </c>
      <c r="AW28" s="61" t="s">
        <v>36</v>
      </c>
      <c r="AX28" s="58" t="s">
        <v>67</v>
      </c>
      <c r="AY28" s="59" t="s">
        <v>68</v>
      </c>
      <c r="AZ28" s="61" t="s">
        <v>36</v>
      </c>
      <c r="BA28" s="58" t="s">
        <v>67</v>
      </c>
      <c r="BB28" s="59" t="s">
        <v>68</v>
      </c>
      <c r="BC28" s="61" t="s">
        <v>36</v>
      </c>
    </row>
    <row r="29" spans="1:55" s="56" customFormat="1" ht="15" x14ac:dyDescent="0.25">
      <c r="A29" s="62" t="s">
        <v>3</v>
      </c>
      <c r="B29" s="63" t="s">
        <v>69</v>
      </c>
      <c r="C29" s="64" t="s">
        <v>70</v>
      </c>
      <c r="D29" s="65" t="s">
        <v>36</v>
      </c>
      <c r="E29" s="63" t="s">
        <v>69</v>
      </c>
      <c r="F29" s="64" t="s">
        <v>70</v>
      </c>
      <c r="G29" s="65" t="s">
        <v>36</v>
      </c>
      <c r="H29" s="63" t="s">
        <v>69</v>
      </c>
      <c r="I29" s="64" t="s">
        <v>70</v>
      </c>
      <c r="J29" s="65" t="s">
        <v>36</v>
      </c>
      <c r="K29" s="63" t="s">
        <v>69</v>
      </c>
      <c r="L29" s="64" t="s">
        <v>70</v>
      </c>
      <c r="M29" s="65" t="s">
        <v>36</v>
      </c>
      <c r="N29" s="63" t="s">
        <v>69</v>
      </c>
      <c r="O29" s="64" t="s">
        <v>70</v>
      </c>
      <c r="P29" s="65" t="s">
        <v>36</v>
      </c>
      <c r="Q29" s="63" t="s">
        <v>69</v>
      </c>
      <c r="R29" s="64" t="s">
        <v>70</v>
      </c>
      <c r="S29" s="65" t="s">
        <v>36</v>
      </c>
      <c r="T29" s="63" t="s">
        <v>69</v>
      </c>
      <c r="U29" s="64" t="s">
        <v>70</v>
      </c>
      <c r="V29" s="65" t="s">
        <v>36</v>
      </c>
      <c r="W29" s="63" t="s">
        <v>69</v>
      </c>
      <c r="X29" s="64" t="s">
        <v>70</v>
      </c>
      <c r="Y29" s="65" t="s">
        <v>36</v>
      </c>
      <c r="Z29" s="63" t="s">
        <v>69</v>
      </c>
      <c r="AA29" s="64" t="s">
        <v>70</v>
      </c>
      <c r="AB29" s="65" t="s">
        <v>36</v>
      </c>
      <c r="AC29" s="63" t="s">
        <v>69</v>
      </c>
      <c r="AD29" s="64" t="s">
        <v>70</v>
      </c>
      <c r="AE29" s="65" t="s">
        <v>36</v>
      </c>
      <c r="AF29" s="63" t="s">
        <v>69</v>
      </c>
      <c r="AG29" s="64" t="s">
        <v>70</v>
      </c>
      <c r="AH29" s="65" t="s">
        <v>36</v>
      </c>
      <c r="AI29" s="63" t="s">
        <v>69</v>
      </c>
      <c r="AJ29" s="64" t="s">
        <v>70</v>
      </c>
      <c r="AK29" s="65" t="s">
        <v>36</v>
      </c>
      <c r="AL29" s="63" t="s">
        <v>69</v>
      </c>
      <c r="AM29" s="64" t="s">
        <v>70</v>
      </c>
      <c r="AN29" s="65" t="s">
        <v>36</v>
      </c>
      <c r="AO29" s="63" t="s">
        <v>69</v>
      </c>
      <c r="AP29" s="64" t="s">
        <v>70</v>
      </c>
      <c r="AQ29" s="66" t="s">
        <v>36</v>
      </c>
      <c r="AR29" s="63" t="s">
        <v>69</v>
      </c>
      <c r="AS29" s="64" t="s">
        <v>70</v>
      </c>
      <c r="AT29" s="66" t="s">
        <v>36</v>
      </c>
      <c r="AU29" s="63" t="s">
        <v>69</v>
      </c>
      <c r="AV29" s="64" t="s">
        <v>70</v>
      </c>
      <c r="AW29" s="66" t="s">
        <v>36</v>
      </c>
      <c r="AX29" s="63" t="s">
        <v>69</v>
      </c>
      <c r="AY29" s="64" t="s">
        <v>70</v>
      </c>
      <c r="AZ29" s="66" t="s">
        <v>36</v>
      </c>
      <c r="BA29" s="63" t="s">
        <v>69</v>
      </c>
      <c r="BB29" s="64" t="s">
        <v>70</v>
      </c>
      <c r="BC29" s="66" t="s">
        <v>36</v>
      </c>
    </row>
    <row r="30" spans="1:55" x14ac:dyDescent="0.2">
      <c r="A30" s="50" t="s">
        <v>63</v>
      </c>
      <c r="B30" s="18">
        <v>15851.4</v>
      </c>
      <c r="C30" s="19">
        <v>0</v>
      </c>
      <c r="D30" s="16">
        <f>SUM(B30:C30)</f>
        <v>15851.4</v>
      </c>
      <c r="E30" s="18">
        <v>12117.37</v>
      </c>
      <c r="F30" s="19">
        <v>0</v>
      </c>
      <c r="G30" s="16">
        <f>SUM(E30:F30)</f>
        <v>12117.37</v>
      </c>
      <c r="H30" s="18">
        <v>12672.37</v>
      </c>
      <c r="I30" s="19">
        <v>0</v>
      </c>
      <c r="J30" s="16">
        <f>SUM(H30:I30)</f>
        <v>12672.37</v>
      </c>
      <c r="K30" s="18">
        <v>6248.74</v>
      </c>
      <c r="L30" s="19">
        <v>0</v>
      </c>
      <c r="M30" s="16">
        <f>SUM(K30:L30)</f>
        <v>6248.74</v>
      </c>
      <c r="N30" s="18">
        <v>1733.3</v>
      </c>
      <c r="O30" s="19">
        <v>0.71</v>
      </c>
      <c r="P30" s="16">
        <f>SUM(N30:O30)</f>
        <v>1734.01</v>
      </c>
      <c r="Q30" s="18">
        <v>79.239765000000006</v>
      </c>
      <c r="R30" s="19">
        <v>0</v>
      </c>
      <c r="S30" s="16">
        <f>SUM(Q30:R30)</f>
        <v>79.239765000000006</v>
      </c>
      <c r="T30" s="18">
        <v>41.276730000000001</v>
      </c>
      <c r="U30" s="19">
        <v>0</v>
      </c>
      <c r="V30" s="16">
        <f>SUM(T30:U30)</f>
        <v>41.276730000000001</v>
      </c>
      <c r="W30" s="18">
        <v>531.54335449999996</v>
      </c>
      <c r="X30" s="19">
        <v>730.03330000000005</v>
      </c>
      <c r="Y30" s="16">
        <f>SUM(W30:X30)</f>
        <v>1261.5766545000001</v>
      </c>
      <c r="Z30" s="18">
        <v>336.99565799999999</v>
      </c>
      <c r="AA30" s="19">
        <v>450.01119999999997</v>
      </c>
      <c r="AB30" s="16">
        <f>SUM(Z30:AA30)</f>
        <v>787.00685799999997</v>
      </c>
      <c r="AC30" s="18">
        <v>14.744450000000001</v>
      </c>
      <c r="AD30" s="19">
        <v>1.7399999999999999E-2</v>
      </c>
      <c r="AE30" s="16">
        <f>SUM(AC30:AD30)</f>
        <v>14.761850000000001</v>
      </c>
      <c r="AF30" s="18">
        <v>17.612069999999999</v>
      </c>
      <c r="AG30" s="19">
        <v>1.0500000000000001E-2</v>
      </c>
      <c r="AH30" s="16">
        <f>SUM(AF30:AG30)</f>
        <v>17.62257</v>
      </c>
      <c r="AI30" s="18">
        <v>1404.8785190000001</v>
      </c>
      <c r="AJ30" s="19">
        <v>2.2835999999999999</v>
      </c>
      <c r="AK30" s="16">
        <f>SUM(AI30:AJ30)</f>
        <v>1407.1621190000001</v>
      </c>
      <c r="AL30" s="18">
        <v>3643.4914739999999</v>
      </c>
      <c r="AM30" s="19">
        <v>0.12239999999999999</v>
      </c>
      <c r="AN30" s="16">
        <f>SUM(AL30:AM30)</f>
        <v>3643.6138740000001</v>
      </c>
      <c r="AO30" s="18">
        <v>8332.092643</v>
      </c>
      <c r="AP30" s="19">
        <v>2.0952000000000002</v>
      </c>
      <c r="AQ30" s="51">
        <f>SUM(AO30:AP30)</f>
        <v>8334.1878429999997</v>
      </c>
      <c r="AR30" s="18">
        <v>17736.815426000001</v>
      </c>
      <c r="AS30" s="19">
        <v>1.3512</v>
      </c>
      <c r="AT30" s="51">
        <f>SUM(AR30:AS30)</f>
        <v>17738.166626000002</v>
      </c>
      <c r="AU30" s="18">
        <v>21944.740062000001</v>
      </c>
      <c r="AV30" s="19">
        <v>5.4184000000000001</v>
      </c>
      <c r="AW30" s="51">
        <f>SUM(AU30:AV30)</f>
        <v>21950.158461999999</v>
      </c>
      <c r="AX30" s="18">
        <v>18884.374467000001</v>
      </c>
      <c r="AY30" s="19">
        <v>418.0215</v>
      </c>
      <c r="AZ30" s="51">
        <f>SUM(AX30:AY30)</f>
        <v>19302.395967</v>
      </c>
      <c r="BA30" s="18">
        <v>21934.3749327</v>
      </c>
      <c r="BB30" s="19">
        <v>55.427700000000002</v>
      </c>
      <c r="BC30" s="51">
        <f>SUM(BA30:BB30)</f>
        <v>21989.802632700001</v>
      </c>
    </row>
    <row r="31" spans="1:55" x14ac:dyDescent="0.2">
      <c r="A31" s="13" t="s">
        <v>64</v>
      </c>
      <c r="B31" s="21">
        <v>743.39</v>
      </c>
      <c r="C31" s="22">
        <v>0</v>
      </c>
      <c r="D31" s="16">
        <f>SUM(B31:C31)</f>
        <v>743.39</v>
      </c>
      <c r="E31" s="21">
        <v>613.04</v>
      </c>
      <c r="F31" s="22">
        <v>0</v>
      </c>
      <c r="G31" s="16">
        <f>SUM(E31:F31)</f>
        <v>613.04</v>
      </c>
      <c r="H31" s="21">
        <v>638.71</v>
      </c>
      <c r="I31" s="22">
        <v>0</v>
      </c>
      <c r="J31" s="16">
        <f>SUM(H31:I31)</f>
        <v>638.71</v>
      </c>
      <c r="K31" s="21">
        <v>568.71</v>
      </c>
      <c r="L31" s="22">
        <v>0.19</v>
      </c>
      <c r="M31" s="16">
        <f>SUM(K31:L31)</f>
        <v>568.90000000000009</v>
      </c>
      <c r="N31" s="21">
        <v>1148.2</v>
      </c>
      <c r="O31" s="22">
        <v>0</v>
      </c>
      <c r="P31" s="16">
        <f>SUM(N31:O31)</f>
        <v>1148.2</v>
      </c>
      <c r="Q31" s="21">
        <v>459.39177599999999</v>
      </c>
      <c r="R31" s="22">
        <v>4.5759999999999996</v>
      </c>
      <c r="S31" s="16">
        <f>SUM(Q31:R31)</f>
        <v>463.96777600000001</v>
      </c>
      <c r="T31" s="21">
        <v>351.79987399999999</v>
      </c>
      <c r="U31" s="22">
        <v>4.968</v>
      </c>
      <c r="V31" s="16">
        <f>SUM(T31:U31)</f>
        <v>356.76787400000001</v>
      </c>
      <c r="W31" s="21">
        <v>658.20707400000003</v>
      </c>
      <c r="X31" s="22">
        <v>2.907</v>
      </c>
      <c r="Y31" s="16">
        <f>SUM(W31:X31)</f>
        <v>661.11407400000007</v>
      </c>
      <c r="Z31" s="21">
        <v>191.58065099999999</v>
      </c>
      <c r="AA31" s="22">
        <v>1.1938</v>
      </c>
      <c r="AB31" s="16">
        <f>SUM(Z31:AA31)</f>
        <v>192.774451</v>
      </c>
      <c r="AC31" s="21">
        <v>175.92803900000001</v>
      </c>
      <c r="AD31" s="22">
        <v>2.00576</v>
      </c>
      <c r="AE31" s="16">
        <f>SUM(AC31:AD31)</f>
        <v>177.93379900000002</v>
      </c>
      <c r="AF31" s="21">
        <v>258.18273499999998</v>
      </c>
      <c r="AG31" s="22">
        <v>4.2882499999999997</v>
      </c>
      <c r="AH31" s="16">
        <f>SUM(AF31:AG31)</f>
        <v>262.47098499999998</v>
      </c>
      <c r="AI31" s="21">
        <v>218.12470999999999</v>
      </c>
      <c r="AJ31" s="22">
        <v>0</v>
      </c>
      <c r="AK31" s="16">
        <f>SUM(AI31:AJ31)</f>
        <v>218.12470999999999</v>
      </c>
      <c r="AL31" s="21">
        <v>168.28223</v>
      </c>
      <c r="AM31" s="22">
        <v>0.26405000000000001</v>
      </c>
      <c r="AN31" s="16">
        <f>SUM(AL31:AM31)</f>
        <v>168.54628</v>
      </c>
      <c r="AO31" s="21">
        <v>209.32049000000001</v>
      </c>
      <c r="AP31" s="22">
        <v>0.36099999999999999</v>
      </c>
      <c r="AQ31" s="20">
        <f>SUM(AO31:AP31)</f>
        <v>209.68149</v>
      </c>
      <c r="AR31" s="21">
        <v>275.58425999999997</v>
      </c>
      <c r="AS31" s="22">
        <v>14.313499999999999</v>
      </c>
      <c r="AT31" s="20">
        <f>SUM(AR31:AS31)</f>
        <v>289.89775999999995</v>
      </c>
      <c r="AU31" s="21">
        <v>514.94493299999999</v>
      </c>
      <c r="AV31" s="22">
        <v>6.1604999999999999</v>
      </c>
      <c r="AW31" s="20">
        <f>SUM(AU31:AV31)</f>
        <v>521.10543299999995</v>
      </c>
      <c r="AX31" s="21">
        <v>463.56878999999998</v>
      </c>
      <c r="AY31" s="22">
        <v>18.799499999999998</v>
      </c>
      <c r="AZ31" s="20">
        <f>SUM(AX31:AY31)</f>
        <v>482.36829</v>
      </c>
      <c r="BA31" s="21">
        <v>418.42672599999997</v>
      </c>
      <c r="BB31" s="22">
        <v>24.652000000000001</v>
      </c>
      <c r="BC31" s="20">
        <f>SUM(BA31:BB31)</f>
        <v>443.07872599999996</v>
      </c>
    </row>
    <row r="32" spans="1:55" x14ac:dyDescent="0.2">
      <c r="A32" s="13" t="s">
        <v>65</v>
      </c>
      <c r="B32" s="21">
        <v>2646.71</v>
      </c>
      <c r="C32" s="22">
        <v>0</v>
      </c>
      <c r="D32" s="16">
        <f>SUM(B32:C32)</f>
        <v>2646.71</v>
      </c>
      <c r="E32" s="21">
        <v>3487.5</v>
      </c>
      <c r="F32" s="22">
        <v>0</v>
      </c>
      <c r="G32" s="16">
        <f>SUM(E32:F32)</f>
        <v>3487.5</v>
      </c>
      <c r="H32" s="21">
        <v>4022.67</v>
      </c>
      <c r="I32" s="22">
        <v>0</v>
      </c>
      <c r="J32" s="16">
        <f>SUM(H32:I32)</f>
        <v>4022.67</v>
      </c>
      <c r="K32" s="21">
        <v>2204.9899999999998</v>
      </c>
      <c r="L32" s="22">
        <v>7.0000000000000007E-2</v>
      </c>
      <c r="M32" s="16">
        <f>SUM(K32:L32)</f>
        <v>2205.06</v>
      </c>
      <c r="N32" s="21">
        <v>7225.68</v>
      </c>
      <c r="O32" s="22">
        <v>0</v>
      </c>
      <c r="P32" s="16">
        <f>SUM(N32:O32)</f>
        <v>7225.68</v>
      </c>
      <c r="Q32" s="21">
        <v>3757.5545870000001</v>
      </c>
      <c r="R32" s="22">
        <v>0</v>
      </c>
      <c r="S32" s="16">
        <f>SUM(Q32:R32)</f>
        <v>3757.5545870000001</v>
      </c>
      <c r="T32" s="21">
        <v>3416.1466780000001</v>
      </c>
      <c r="U32" s="22">
        <v>0</v>
      </c>
      <c r="V32" s="16">
        <f>SUM(T32:U32)</f>
        <v>3416.1466780000001</v>
      </c>
      <c r="W32" s="21">
        <v>5871.1535059999997</v>
      </c>
      <c r="X32" s="22">
        <v>1.4999999999999999E-2</v>
      </c>
      <c r="Y32" s="16">
        <f>SUM(W32:X32)</f>
        <v>5871.168506</v>
      </c>
      <c r="Z32" s="21">
        <v>3630.6694349999998</v>
      </c>
      <c r="AA32" s="22">
        <v>0.52259999999999995</v>
      </c>
      <c r="AB32" s="16">
        <f>SUM(Z32:AA32)</f>
        <v>3631.1920349999996</v>
      </c>
      <c r="AC32" s="21">
        <v>3592.6616309999999</v>
      </c>
      <c r="AD32" s="22">
        <v>6.2320000000000002</v>
      </c>
      <c r="AE32" s="16">
        <f>SUM(AC32:AD32)</f>
        <v>3598.8936309999999</v>
      </c>
      <c r="AF32" s="21">
        <v>3594.4737789999999</v>
      </c>
      <c r="AG32" s="22">
        <v>4.7504999999999997</v>
      </c>
      <c r="AH32" s="16">
        <f>SUM(AF32:AG32)</f>
        <v>3599.224279</v>
      </c>
      <c r="AI32" s="21">
        <v>3450.6928680000001</v>
      </c>
      <c r="AJ32" s="22">
        <v>6.1936</v>
      </c>
      <c r="AK32" s="16">
        <f>SUM(AI32:AJ32)</f>
        <v>3456.8864680000001</v>
      </c>
      <c r="AL32" s="21">
        <v>3754.1200410000001</v>
      </c>
      <c r="AM32" s="22">
        <v>6.5234500000000004</v>
      </c>
      <c r="AN32" s="16">
        <f>SUM(AL32:AM32)</f>
        <v>3760.6434910000003</v>
      </c>
      <c r="AO32" s="21">
        <v>4055.1104230000001</v>
      </c>
      <c r="AP32" s="22">
        <v>7.0152999999999999</v>
      </c>
      <c r="AQ32" s="20">
        <f>SUM(AO32:AP32)</f>
        <v>4062.1257230000001</v>
      </c>
      <c r="AR32" s="21">
        <v>4406.8134410000002</v>
      </c>
      <c r="AS32" s="22">
        <v>6.4934500000000002</v>
      </c>
      <c r="AT32" s="20">
        <f>SUM(AR32:AS32)</f>
        <v>4413.3068910000002</v>
      </c>
      <c r="AU32" s="21">
        <v>4251.5509430000002</v>
      </c>
      <c r="AV32" s="22">
        <v>11.061999999999999</v>
      </c>
      <c r="AW32" s="20">
        <f>SUM(AU32:AV32)</f>
        <v>4262.6129430000001</v>
      </c>
      <c r="AX32" s="21">
        <v>3100.2051139999999</v>
      </c>
      <c r="AY32" s="22">
        <v>1.349</v>
      </c>
      <c r="AZ32" s="20">
        <f>SUM(AX32:AY32)</f>
        <v>3101.554114</v>
      </c>
      <c r="BA32" s="21">
        <v>3449.6337509999998</v>
      </c>
      <c r="BB32" s="22">
        <v>1.4639</v>
      </c>
      <c r="BC32" s="20">
        <f>SUM(BA32:BB32)</f>
        <v>3451.097651</v>
      </c>
    </row>
    <row r="33" spans="1:55" x14ac:dyDescent="0.2">
      <c r="A33" s="52" t="s">
        <v>66</v>
      </c>
      <c r="B33" s="21">
        <v>562.54</v>
      </c>
      <c r="C33" s="22">
        <v>0.16</v>
      </c>
      <c r="D33" s="16">
        <f t="shared" ref="D33" si="22">SUM(B33:C33)</f>
        <v>562.69999999999993</v>
      </c>
      <c r="E33" s="21">
        <v>455.14</v>
      </c>
      <c r="F33" s="22">
        <v>7.0000000000000007E-2</v>
      </c>
      <c r="G33" s="16">
        <f t="shared" ref="G33" si="23">SUM(E33:F33)</f>
        <v>455.21</v>
      </c>
      <c r="H33" s="21">
        <v>364.17</v>
      </c>
      <c r="I33" s="22">
        <v>0.12</v>
      </c>
      <c r="J33" s="16">
        <f t="shared" ref="J33" si="24">SUM(H33:I33)</f>
        <v>364.29</v>
      </c>
      <c r="K33" s="21">
        <v>336.18</v>
      </c>
      <c r="L33" s="22">
        <v>1.95</v>
      </c>
      <c r="M33" s="16">
        <f t="shared" ref="M33" si="25">SUM(K33:L33)</f>
        <v>338.13</v>
      </c>
      <c r="N33" s="21">
        <v>382.85</v>
      </c>
      <c r="O33" s="22">
        <v>0.13</v>
      </c>
      <c r="P33" s="16">
        <f t="shared" ref="P33" si="26">SUM(N33:O33)</f>
        <v>382.98</v>
      </c>
      <c r="Q33" s="21">
        <v>302.71767399999999</v>
      </c>
      <c r="R33" s="22">
        <v>1.945225</v>
      </c>
      <c r="S33" s="16">
        <f t="shared" ref="S33" si="27">SUM(Q33:R33)</f>
        <v>304.66289899999998</v>
      </c>
      <c r="T33" s="21">
        <v>278.86439100000001</v>
      </c>
      <c r="U33" s="22">
        <v>1.157E-2</v>
      </c>
      <c r="V33" s="16">
        <f t="shared" ref="V33" si="28">SUM(T33:U33)</f>
        <v>278.87596100000002</v>
      </c>
      <c r="W33" s="21">
        <v>225.93358000000001</v>
      </c>
      <c r="X33" s="22">
        <v>3.4237099999999998</v>
      </c>
      <c r="Y33" s="16">
        <f t="shared" ref="Y33" si="29">SUM(W33:X33)</f>
        <v>229.35729000000001</v>
      </c>
      <c r="Z33" s="21">
        <v>181.872176</v>
      </c>
      <c r="AA33" s="22">
        <v>0.90003500000000003</v>
      </c>
      <c r="AB33" s="16">
        <f>SUM(Z33:AA33)</f>
        <v>182.772211</v>
      </c>
      <c r="AC33" s="21">
        <v>111.424335</v>
      </c>
      <c r="AD33" s="22">
        <v>4.6334900000000001</v>
      </c>
      <c r="AE33" s="16">
        <f>SUM(AC33:AD33)</f>
        <v>116.05782499999999</v>
      </c>
      <c r="AF33" s="21">
        <v>92.475632000000004</v>
      </c>
      <c r="AG33" s="22">
        <v>12.73948</v>
      </c>
      <c r="AH33" s="16">
        <f>SUM(AF33:AG33)</f>
        <v>105.215112</v>
      </c>
      <c r="AI33" s="21">
        <v>170.51038600000001</v>
      </c>
      <c r="AJ33" s="22">
        <v>1.76902</v>
      </c>
      <c r="AK33" s="16">
        <f>SUM(AI33:AJ33)</f>
        <v>172.27940600000002</v>
      </c>
      <c r="AL33" s="21">
        <v>540.42639199999996</v>
      </c>
      <c r="AM33" s="22">
        <v>20.148361999999999</v>
      </c>
      <c r="AN33" s="16">
        <f>SUM(AL33:AM33)</f>
        <v>560.57475399999998</v>
      </c>
      <c r="AO33" s="21">
        <v>105.292734</v>
      </c>
      <c r="AP33" s="22">
        <v>4.4791815000000001</v>
      </c>
      <c r="AQ33" s="20">
        <f>SUM(AO33:AP33)</f>
        <v>109.77191549999999</v>
      </c>
      <c r="AR33" s="21">
        <v>88.868039999999993</v>
      </c>
      <c r="AS33" s="22">
        <v>1.708126</v>
      </c>
      <c r="AT33" s="20">
        <f>SUM(AR33:AS33)</f>
        <v>90.576166000000001</v>
      </c>
      <c r="AU33" s="21">
        <v>130.53602000000001</v>
      </c>
      <c r="AV33" s="22">
        <v>0.12270499999999999</v>
      </c>
      <c r="AW33" s="20">
        <f>SUM(AU33:AV33)</f>
        <v>130.658725</v>
      </c>
      <c r="AX33" s="21">
        <v>74.790899999999993</v>
      </c>
      <c r="AY33" s="22">
        <v>2806.4553430000001</v>
      </c>
      <c r="AZ33" s="20">
        <f>SUM(AX33:AY33)</f>
        <v>2881.246243</v>
      </c>
      <c r="BA33" s="21">
        <v>154.53936100000001</v>
      </c>
      <c r="BB33" s="22">
        <v>2801.6759699999998</v>
      </c>
      <c r="BC33" s="20">
        <f>SUM(BA33:BB33)</f>
        <v>2956.2153309999999</v>
      </c>
    </row>
    <row r="34" spans="1:55" s="56" customFormat="1" ht="15" x14ac:dyDescent="0.25">
      <c r="A34" s="67" t="s">
        <v>71</v>
      </c>
      <c r="B34" s="68">
        <f>SUM(B30:B33)</f>
        <v>19804.04</v>
      </c>
      <c r="C34" s="69">
        <f>SUM(C30:C33)</f>
        <v>0.16</v>
      </c>
      <c r="D34" s="70">
        <f t="shared" ref="D34" si="30">SUM(D30:D33)</f>
        <v>19804.2</v>
      </c>
      <c r="E34" s="68">
        <f>SUM(E30:E33)</f>
        <v>16673.05</v>
      </c>
      <c r="F34" s="69">
        <f>SUM(F30:F33)</f>
        <v>7.0000000000000007E-2</v>
      </c>
      <c r="G34" s="70">
        <f t="shared" ref="G34" si="31">SUM(G30:G33)</f>
        <v>16673.12</v>
      </c>
      <c r="H34" s="68">
        <f>SUM(H30:H33)</f>
        <v>17697.919999999998</v>
      </c>
      <c r="I34" s="69">
        <f>SUM(I30:I33)</f>
        <v>0.12</v>
      </c>
      <c r="J34" s="70">
        <f t="shared" ref="J34" si="32">SUM(J30:J33)</f>
        <v>17698.04</v>
      </c>
      <c r="K34" s="68">
        <f>SUM(K30:K33)</f>
        <v>9358.619999999999</v>
      </c>
      <c r="L34" s="69">
        <f>SUM(L30:L33)</f>
        <v>2.21</v>
      </c>
      <c r="M34" s="70">
        <f t="shared" ref="M34" si="33">SUM(M30:M33)</f>
        <v>9360.8299999999981</v>
      </c>
      <c r="N34" s="68">
        <f>SUM(N30:N33)</f>
        <v>10490.03</v>
      </c>
      <c r="O34" s="69">
        <f>SUM(O30:O33)</f>
        <v>0.84</v>
      </c>
      <c r="P34" s="70">
        <f t="shared" ref="P34" si="34">SUM(P30:P33)</f>
        <v>10490.869999999999</v>
      </c>
      <c r="Q34" s="68">
        <f>SUM(Q30:Q33)</f>
        <v>4598.9038020000007</v>
      </c>
      <c r="R34" s="69">
        <f>SUM(R30:R33)</f>
        <v>6.5212249999999994</v>
      </c>
      <c r="S34" s="70">
        <f t="shared" ref="S34" si="35">SUM(S30:S33)</f>
        <v>4605.4250270000002</v>
      </c>
      <c r="T34" s="68">
        <f>SUM(T30:T33)</f>
        <v>4088.087673</v>
      </c>
      <c r="U34" s="69">
        <f>SUM(U30:U33)</f>
        <v>4.9795699999999998</v>
      </c>
      <c r="V34" s="70">
        <f t="shared" ref="V34" si="36">SUM(V30:V33)</f>
        <v>4093.0672430000004</v>
      </c>
      <c r="W34" s="68">
        <f>SUM(W30:W33)</f>
        <v>7286.8375145</v>
      </c>
      <c r="X34" s="69">
        <f>SUM(X30:X33)</f>
        <v>736.37901000000011</v>
      </c>
      <c r="Y34" s="70">
        <f t="shared" ref="Y34" si="37">SUM(Y30:Y33)</f>
        <v>8023.2165244999997</v>
      </c>
      <c r="Z34" s="68">
        <f t="shared" ref="Z34:AB34" si="38">SUM(Z30:Z33)</f>
        <v>4341.1179199999997</v>
      </c>
      <c r="AA34" s="69">
        <f t="shared" si="38"/>
        <v>452.627635</v>
      </c>
      <c r="AB34" s="70">
        <f t="shared" si="38"/>
        <v>4793.7455550000004</v>
      </c>
      <c r="AC34" s="68">
        <f t="shared" ref="AC34:AE34" si="39">SUM(AC30:AC33)</f>
        <v>3894.7584550000001</v>
      </c>
      <c r="AD34" s="69">
        <f t="shared" si="39"/>
        <v>12.88865</v>
      </c>
      <c r="AE34" s="70">
        <f t="shared" si="39"/>
        <v>3907.647105</v>
      </c>
      <c r="AF34" s="68">
        <f t="shared" ref="AF34:BC34" si="40">SUM(AF30:AF33)</f>
        <v>3962.7442160000001</v>
      </c>
      <c r="AG34" s="69">
        <f t="shared" si="40"/>
        <v>21.788730000000001</v>
      </c>
      <c r="AH34" s="70">
        <f t="shared" si="40"/>
        <v>3984.5329459999998</v>
      </c>
      <c r="AI34" s="68">
        <f t="shared" si="40"/>
        <v>5244.2064829999999</v>
      </c>
      <c r="AJ34" s="69">
        <f t="shared" si="40"/>
        <v>10.246219999999999</v>
      </c>
      <c r="AK34" s="70">
        <f t="shared" si="40"/>
        <v>5254.4527029999999</v>
      </c>
      <c r="AL34" s="68">
        <f t="shared" si="40"/>
        <v>8106.3201369999997</v>
      </c>
      <c r="AM34" s="69">
        <f t="shared" si="40"/>
        <v>27.058261999999999</v>
      </c>
      <c r="AN34" s="70">
        <f t="shared" si="40"/>
        <v>8133.3783990000002</v>
      </c>
      <c r="AO34" s="68">
        <f t="shared" si="40"/>
        <v>12701.816290000001</v>
      </c>
      <c r="AP34" s="69">
        <f t="shared" si="40"/>
        <v>13.950681499999998</v>
      </c>
      <c r="AQ34" s="71">
        <f t="shared" si="40"/>
        <v>12715.766971499999</v>
      </c>
      <c r="AR34" s="68">
        <f t="shared" si="40"/>
        <v>22508.081167000004</v>
      </c>
      <c r="AS34" s="69">
        <f t="shared" si="40"/>
        <v>23.866275999999999</v>
      </c>
      <c r="AT34" s="71">
        <f t="shared" si="40"/>
        <v>22531.947443000001</v>
      </c>
      <c r="AU34" s="68">
        <f t="shared" si="40"/>
        <v>26841.771957999998</v>
      </c>
      <c r="AV34" s="69">
        <f t="shared" si="40"/>
        <v>22.763605000000002</v>
      </c>
      <c r="AW34" s="71">
        <f t="shared" si="40"/>
        <v>26864.535563000001</v>
      </c>
      <c r="AX34" s="68">
        <f t="shared" si="40"/>
        <v>22522.939271000003</v>
      </c>
      <c r="AY34" s="69">
        <f t="shared" si="40"/>
        <v>3244.6253430000002</v>
      </c>
      <c r="AZ34" s="71">
        <f t="shared" si="40"/>
        <v>25767.564613999999</v>
      </c>
      <c r="BA34" s="68">
        <f t="shared" si="40"/>
        <v>25956.974770700002</v>
      </c>
      <c r="BB34" s="69">
        <f t="shared" si="40"/>
        <v>2883.2195699999997</v>
      </c>
      <c r="BC34" s="71">
        <f t="shared" si="40"/>
        <v>28840.1943407</v>
      </c>
    </row>
    <row r="35" spans="1:55" x14ac:dyDescent="0.2">
      <c r="A35" s="7"/>
    </row>
  </sheetData>
  <mergeCells count="36">
    <mergeCell ref="T27:V27"/>
    <mergeCell ref="H14:J14"/>
    <mergeCell ref="H27:J27"/>
    <mergeCell ref="N14:P14"/>
    <mergeCell ref="N27:P27"/>
    <mergeCell ref="Q14:S14"/>
    <mergeCell ref="Q27:S27"/>
    <mergeCell ref="BA14:BC14"/>
    <mergeCell ref="AF27:AH27"/>
    <mergeCell ref="AI27:AK27"/>
    <mergeCell ref="AL27:AN27"/>
    <mergeCell ref="AO27:AQ27"/>
    <mergeCell ref="AR27:AT27"/>
    <mergeCell ref="AU27:AW27"/>
    <mergeCell ref="AX27:AZ27"/>
    <mergeCell ref="BA27:BC27"/>
    <mergeCell ref="AF14:AH14"/>
    <mergeCell ref="AI14:AK14"/>
    <mergeCell ref="AL14:AN14"/>
    <mergeCell ref="AX14:AZ14"/>
    <mergeCell ref="B27:D27"/>
    <mergeCell ref="AU14:AW14"/>
    <mergeCell ref="AO14:AQ14"/>
    <mergeCell ref="AR14:AT14"/>
    <mergeCell ref="AC14:AE14"/>
    <mergeCell ref="B14:D14"/>
    <mergeCell ref="AC27:AE27"/>
    <mergeCell ref="W14:Y14"/>
    <mergeCell ref="W27:Y27"/>
    <mergeCell ref="E14:G14"/>
    <mergeCell ref="E27:G27"/>
    <mergeCell ref="K14:M14"/>
    <mergeCell ref="K27:M27"/>
    <mergeCell ref="Z14:AB14"/>
    <mergeCell ref="Z27:AB27"/>
    <mergeCell ref="T14:V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E103"/>
  <sheetViews>
    <sheetView workbookViewId="0">
      <selection activeCell="A4" sqref="A4"/>
    </sheetView>
  </sheetViews>
  <sheetFormatPr baseColWidth="10" defaultRowHeight="14.25" x14ac:dyDescent="0.2"/>
  <cols>
    <col min="1" max="1" width="27.5703125" style="9" customWidth="1"/>
    <col min="2" max="2" width="7.42578125" style="9" bestFit="1" customWidth="1"/>
    <col min="3" max="3" width="9.85546875" style="9" bestFit="1" customWidth="1"/>
    <col min="4" max="4" width="13.5703125" style="9" bestFit="1" customWidth="1"/>
    <col min="5" max="5" width="7.42578125" style="9" bestFit="1" customWidth="1"/>
    <col min="6" max="6" width="9.85546875" style="9" bestFit="1" customWidth="1"/>
    <col min="7" max="7" width="13.5703125" style="9" bestFit="1" customWidth="1"/>
    <col min="8" max="8" width="7.42578125" style="9" bestFit="1" customWidth="1"/>
    <col min="9" max="9" width="9.85546875" style="9" bestFit="1" customWidth="1"/>
    <col min="10" max="10" width="13.5703125" style="9" bestFit="1" customWidth="1"/>
    <col min="11" max="11" width="7.42578125" style="9" bestFit="1" customWidth="1"/>
    <col min="12" max="12" width="9.85546875" style="9" bestFit="1" customWidth="1"/>
    <col min="13" max="13" width="13.5703125" style="9" bestFit="1" customWidth="1"/>
    <col min="14" max="14" width="7.42578125" style="9" bestFit="1" customWidth="1"/>
    <col min="15" max="15" width="9.85546875" style="9" bestFit="1" customWidth="1"/>
    <col min="16" max="16" width="13.5703125" style="9" bestFit="1" customWidth="1"/>
    <col min="17" max="17" width="7.42578125" style="9" bestFit="1" customWidth="1"/>
    <col min="18" max="18" width="9.85546875" style="9" bestFit="1" customWidth="1"/>
    <col min="19" max="19" width="13.5703125" style="9" bestFit="1" customWidth="1"/>
    <col min="20" max="20" width="7.42578125" style="9" bestFit="1" customWidth="1"/>
    <col min="21" max="21" width="9.85546875" style="9" bestFit="1" customWidth="1"/>
    <col min="22" max="22" width="13.5703125" style="9" bestFit="1" customWidth="1"/>
    <col min="23" max="23" width="7.42578125" style="9" bestFit="1" customWidth="1"/>
    <col min="24" max="24" width="9.85546875" style="9" bestFit="1" customWidth="1"/>
    <col min="25" max="25" width="13.5703125" style="9" bestFit="1" customWidth="1"/>
    <col min="26" max="26" width="7.42578125" style="9" bestFit="1" customWidth="1"/>
    <col min="27" max="27" width="9.85546875" style="9" bestFit="1" customWidth="1"/>
    <col min="28" max="28" width="13.5703125" style="9" bestFit="1" customWidth="1"/>
    <col min="29" max="29" width="7.42578125" style="9" bestFit="1" customWidth="1"/>
    <col min="30" max="30" width="9.85546875" style="9" bestFit="1" customWidth="1"/>
    <col min="31" max="31" width="13.5703125" style="9" bestFit="1" customWidth="1"/>
    <col min="32" max="32" width="7.42578125" style="9" bestFit="1" customWidth="1"/>
    <col min="33" max="33" width="9.85546875" style="9" bestFit="1" customWidth="1"/>
    <col min="34" max="34" width="13.5703125" style="9" bestFit="1" customWidth="1"/>
    <col min="35" max="35" width="7.42578125" style="9" bestFit="1" customWidth="1"/>
    <col min="36" max="36" width="9.85546875" style="9" bestFit="1" customWidth="1"/>
    <col min="37" max="37" width="13.5703125" style="9" bestFit="1" customWidth="1"/>
    <col min="38" max="38" width="7.42578125" style="9" bestFit="1" customWidth="1"/>
    <col min="39" max="39" width="9.85546875" style="9" bestFit="1" customWidth="1"/>
    <col min="40" max="40" width="13.5703125" style="9" bestFit="1" customWidth="1"/>
    <col min="41" max="41" width="7.42578125" style="9" bestFit="1" customWidth="1"/>
    <col min="42" max="42" width="9.85546875" style="9" bestFit="1" customWidth="1"/>
    <col min="43" max="43" width="11.85546875" style="9" bestFit="1" customWidth="1"/>
    <col min="44" max="44" width="7.42578125" style="9" bestFit="1" customWidth="1"/>
    <col min="45" max="45" width="9.85546875" style="9" bestFit="1" customWidth="1"/>
    <col min="46" max="46" width="11.85546875" style="9" bestFit="1" customWidth="1"/>
    <col min="47" max="47" width="7.42578125" style="9" bestFit="1" customWidth="1"/>
    <col min="48" max="48" width="9.85546875" style="9" bestFit="1" customWidth="1"/>
    <col min="49" max="49" width="11.85546875" style="9" bestFit="1" customWidth="1"/>
    <col min="50" max="50" width="7.42578125" style="9" bestFit="1" customWidth="1"/>
    <col min="51" max="51" width="9.85546875" style="9" bestFit="1" customWidth="1"/>
    <col min="52" max="52" width="11.85546875" style="9" customWidth="1"/>
    <col min="53" max="53" width="7.42578125" style="9" bestFit="1" customWidth="1"/>
    <col min="54" max="54" width="9.85546875" style="9" bestFit="1" customWidth="1"/>
    <col min="55" max="55" width="11.85546875" style="9" bestFit="1" customWidth="1"/>
    <col min="56" max="56" width="7.42578125" style="9" bestFit="1" customWidth="1"/>
    <col min="57" max="57" width="9.85546875" style="9" bestFit="1" customWidth="1"/>
    <col min="58" max="58" width="11.85546875" style="9" bestFit="1" customWidth="1"/>
    <col min="59" max="59" width="7.42578125" style="9" bestFit="1" customWidth="1"/>
    <col min="60" max="60" width="9.85546875" style="9" bestFit="1" customWidth="1"/>
    <col min="61" max="61" width="11.85546875" style="9" bestFit="1" customWidth="1"/>
    <col min="62" max="62" width="7.42578125" style="9" bestFit="1" customWidth="1"/>
    <col min="63" max="63" width="9.85546875" style="9" bestFit="1" customWidth="1"/>
    <col min="64" max="64" width="11.85546875" style="9" bestFit="1" customWidth="1"/>
    <col min="65" max="65" width="7.42578125" style="9" bestFit="1" customWidth="1"/>
    <col min="66" max="66" width="9.85546875" style="9" bestFit="1" customWidth="1"/>
    <col min="67" max="67" width="11.85546875" style="9" bestFit="1" customWidth="1"/>
    <col min="68" max="68" width="7.42578125" style="9" bestFit="1" customWidth="1"/>
    <col min="69" max="69" width="9.85546875" style="9" bestFit="1" customWidth="1"/>
    <col min="70" max="70" width="11.85546875" style="9" bestFit="1" customWidth="1"/>
    <col min="71" max="71" width="7.42578125" style="9" bestFit="1" customWidth="1"/>
    <col min="72" max="72" width="9.85546875" style="9" bestFit="1" customWidth="1"/>
    <col min="73" max="73" width="11.85546875" style="9" bestFit="1" customWidth="1"/>
    <col min="74" max="74" width="7.42578125" style="9" bestFit="1" customWidth="1"/>
    <col min="75" max="75" width="9.85546875" style="9" bestFit="1" customWidth="1"/>
    <col min="76" max="76" width="11.85546875" style="9" bestFit="1" customWidth="1"/>
    <col min="77" max="77" width="7.42578125" style="9" bestFit="1" customWidth="1"/>
    <col min="78" max="78" width="9.85546875" style="9" bestFit="1" customWidth="1"/>
    <col min="79" max="79" width="11.85546875" style="9" bestFit="1" customWidth="1"/>
    <col min="80" max="80" width="7.42578125" style="9" bestFit="1" customWidth="1"/>
    <col min="81" max="81" width="9.85546875" style="9" bestFit="1" customWidth="1"/>
    <col min="82" max="82" width="11.85546875" style="9" bestFit="1" customWidth="1"/>
    <col min="83" max="83" width="7.42578125" style="9" bestFit="1" customWidth="1"/>
    <col min="84" max="84" width="9.85546875" style="9" bestFit="1" customWidth="1"/>
    <col min="85" max="85" width="11.85546875" style="9" bestFit="1" customWidth="1"/>
    <col min="86" max="86" width="7.42578125" style="9" bestFit="1" customWidth="1"/>
    <col min="87" max="87" width="9.85546875" style="9" bestFit="1" customWidth="1"/>
    <col min="88" max="88" width="11.85546875" style="9" bestFit="1" customWidth="1"/>
    <col min="89" max="89" width="7.42578125" style="9" bestFit="1" customWidth="1"/>
    <col min="90" max="90" width="9.85546875" style="9" bestFit="1" customWidth="1"/>
    <col min="91" max="91" width="11.85546875" style="9" bestFit="1" customWidth="1"/>
    <col min="92" max="92" width="7.42578125" style="9" bestFit="1" customWidth="1"/>
    <col min="93" max="93" width="9.85546875" style="9" bestFit="1" customWidth="1"/>
    <col min="94" max="94" width="11.85546875" style="9" bestFit="1" customWidth="1"/>
    <col min="95" max="95" width="7.42578125" style="9" bestFit="1" customWidth="1"/>
    <col min="96" max="96" width="9.85546875" style="9" bestFit="1" customWidth="1"/>
    <col min="97" max="97" width="11.85546875" style="9" bestFit="1" customWidth="1"/>
    <col min="98" max="98" width="7.42578125" style="9" bestFit="1" customWidth="1"/>
    <col min="99" max="99" width="9.85546875" style="9" bestFit="1" customWidth="1"/>
    <col min="100" max="100" width="11.85546875" style="9" bestFit="1" customWidth="1"/>
    <col min="101" max="101" width="7.42578125" style="9" bestFit="1" customWidth="1"/>
    <col min="102" max="102" width="9.85546875" style="9" bestFit="1" customWidth="1"/>
    <col min="103" max="103" width="11.85546875" style="9" bestFit="1" customWidth="1"/>
    <col min="104" max="104" width="7.42578125" style="9" bestFit="1" customWidth="1"/>
    <col min="105" max="105" width="9.85546875" style="9" bestFit="1" customWidth="1"/>
    <col min="106" max="106" width="11.85546875" style="9" bestFit="1" customWidth="1"/>
    <col min="107" max="107" width="7.42578125" style="9" bestFit="1" customWidth="1"/>
    <col min="108" max="108" width="9.85546875" style="9" bestFit="1" customWidth="1"/>
    <col min="109" max="109" width="11.85546875" style="9" bestFit="1" customWidth="1"/>
    <col min="110" max="16384" width="11.42578125" style="9"/>
  </cols>
  <sheetData>
    <row r="1" spans="1:109" s="3" customFormat="1" ht="27.75" x14ac:dyDescent="0.4">
      <c r="A1" s="1" t="s">
        <v>61</v>
      </c>
    </row>
    <row r="2" spans="1:109" s="4" customFormat="1" ht="18.75" x14ac:dyDescent="0.3">
      <c r="A2" s="2" t="s">
        <v>62</v>
      </c>
    </row>
    <row r="3" spans="1:109" s="3" customFormat="1" ht="15" x14ac:dyDescent="0.25">
      <c r="A3" s="83" t="s">
        <v>77</v>
      </c>
    </row>
    <row r="4" spans="1:109" s="3" customFormat="1" ht="12.75" x14ac:dyDescent="0.2"/>
    <row r="5" spans="1:109" s="5" customFormat="1" x14ac:dyDescent="0.2">
      <c r="A5" s="3" t="str">
        <f>'Beholdning pr 31.12.'!A5</f>
        <v>Oppdatert pr. 28.05.2025</v>
      </c>
    </row>
    <row r="6" spans="1:109" s="3" customFormat="1" ht="12.75" x14ac:dyDescent="0.2">
      <c r="A6" s="6"/>
    </row>
    <row r="7" spans="1:109" s="7" customFormat="1" ht="11.25" x14ac:dyDescent="0.2">
      <c r="A7" s="7" t="s">
        <v>0</v>
      </c>
    </row>
    <row r="8" spans="1:109" s="8" customFormat="1" ht="11.25" x14ac:dyDescent="0.2">
      <c r="A8" s="8" t="s">
        <v>1</v>
      </c>
      <c r="AZ8" s="8" t="s">
        <v>42</v>
      </c>
    </row>
    <row r="9" spans="1:109" s="3" customFormat="1" ht="12.75" x14ac:dyDescent="0.2"/>
    <row r="10" spans="1:109" s="3" customFormat="1" ht="12.75" x14ac:dyDescent="0.2"/>
    <row r="12" spans="1:109" s="32" customFormat="1" ht="15.75" x14ac:dyDescent="0.25">
      <c r="A12" s="53" t="s">
        <v>57</v>
      </c>
    </row>
    <row r="13" spans="1:109" s="10" customFormat="1" ht="12.75" x14ac:dyDescent="0.2">
      <c r="A13" s="10" t="s">
        <v>58</v>
      </c>
    </row>
    <row r="14" spans="1:109" s="32" customFormat="1" ht="12.75" x14ac:dyDescent="0.2">
      <c r="B14" s="85">
        <v>2024</v>
      </c>
      <c r="C14" s="86"/>
      <c r="D14" s="86"/>
      <c r="E14" s="86"/>
      <c r="F14" s="86"/>
      <c r="G14" s="87"/>
      <c r="H14" s="85">
        <v>2023</v>
      </c>
      <c r="I14" s="86"/>
      <c r="J14" s="86"/>
      <c r="K14" s="86"/>
      <c r="L14" s="86"/>
      <c r="M14" s="87"/>
      <c r="N14" s="85">
        <v>2022</v>
      </c>
      <c r="O14" s="86"/>
      <c r="P14" s="86"/>
      <c r="Q14" s="86"/>
      <c r="R14" s="86"/>
      <c r="S14" s="87"/>
      <c r="T14" s="85">
        <v>2021</v>
      </c>
      <c r="U14" s="86"/>
      <c r="V14" s="86"/>
      <c r="W14" s="86"/>
      <c r="X14" s="86"/>
      <c r="Y14" s="87"/>
      <c r="Z14" s="85">
        <v>2020</v>
      </c>
      <c r="AA14" s="86"/>
      <c r="AB14" s="86"/>
      <c r="AC14" s="86"/>
      <c r="AD14" s="86"/>
      <c r="AE14" s="87"/>
      <c r="AF14" s="85">
        <v>2019</v>
      </c>
      <c r="AG14" s="86"/>
      <c r="AH14" s="86"/>
      <c r="AI14" s="86"/>
      <c r="AJ14" s="86"/>
      <c r="AK14" s="87"/>
      <c r="AL14" s="85">
        <v>2018</v>
      </c>
      <c r="AM14" s="86"/>
      <c r="AN14" s="86"/>
      <c r="AO14" s="86"/>
      <c r="AP14" s="86"/>
      <c r="AQ14" s="87"/>
      <c r="AR14" s="85">
        <v>2017</v>
      </c>
      <c r="AS14" s="86"/>
      <c r="AT14" s="86"/>
      <c r="AU14" s="86"/>
      <c r="AV14" s="86"/>
      <c r="AW14" s="87"/>
      <c r="AX14" s="85">
        <v>2016</v>
      </c>
      <c r="AY14" s="86"/>
      <c r="AZ14" s="86"/>
      <c r="BA14" s="86"/>
      <c r="BB14" s="86"/>
      <c r="BC14" s="87"/>
      <c r="BD14" s="85">
        <v>2015</v>
      </c>
      <c r="BE14" s="86"/>
      <c r="BF14" s="86"/>
      <c r="BG14" s="86"/>
      <c r="BH14" s="86"/>
      <c r="BI14" s="87"/>
      <c r="BJ14" s="85">
        <v>2014</v>
      </c>
      <c r="BK14" s="86"/>
      <c r="BL14" s="86"/>
      <c r="BM14" s="86"/>
      <c r="BN14" s="86"/>
      <c r="BO14" s="87"/>
      <c r="BP14" s="85">
        <v>2013</v>
      </c>
      <c r="BQ14" s="86"/>
      <c r="BR14" s="86"/>
      <c r="BS14" s="86"/>
      <c r="BT14" s="86"/>
      <c r="BU14" s="87"/>
      <c r="BV14" s="85">
        <v>2012</v>
      </c>
      <c r="BW14" s="86"/>
      <c r="BX14" s="86"/>
      <c r="BY14" s="86"/>
      <c r="BZ14" s="86"/>
      <c r="CA14" s="87"/>
      <c r="CB14" s="85">
        <v>2011</v>
      </c>
      <c r="CC14" s="86"/>
      <c r="CD14" s="86"/>
      <c r="CE14" s="86"/>
      <c r="CF14" s="86"/>
      <c r="CG14" s="87"/>
      <c r="CH14" s="85">
        <v>2010</v>
      </c>
      <c r="CI14" s="86"/>
      <c r="CJ14" s="86"/>
      <c r="CK14" s="86"/>
      <c r="CL14" s="86"/>
      <c r="CM14" s="87"/>
      <c r="CN14" s="85">
        <v>2009</v>
      </c>
      <c r="CO14" s="86"/>
      <c r="CP14" s="86"/>
      <c r="CQ14" s="86"/>
      <c r="CR14" s="86"/>
      <c r="CS14" s="87"/>
      <c r="CT14" s="85">
        <v>2008</v>
      </c>
      <c r="CU14" s="86"/>
      <c r="CV14" s="86"/>
      <c r="CW14" s="86"/>
      <c r="CX14" s="86"/>
      <c r="CY14" s="87"/>
      <c r="CZ14" s="85">
        <v>2007</v>
      </c>
      <c r="DA14" s="86"/>
      <c r="DB14" s="86"/>
      <c r="DC14" s="86"/>
      <c r="DD14" s="86"/>
      <c r="DE14" s="87"/>
    </row>
    <row r="15" spans="1:109" s="32" customFormat="1" ht="15" customHeight="1" x14ac:dyDescent="0.2">
      <c r="B15" s="88" t="s">
        <v>16</v>
      </c>
      <c r="C15" s="89"/>
      <c r="D15" s="90"/>
      <c r="E15" s="88" t="s">
        <v>86</v>
      </c>
      <c r="F15" s="89"/>
      <c r="G15" s="90"/>
      <c r="H15" s="88" t="s">
        <v>16</v>
      </c>
      <c r="I15" s="89"/>
      <c r="J15" s="90"/>
      <c r="K15" s="88" t="s">
        <v>82</v>
      </c>
      <c r="L15" s="89"/>
      <c r="M15" s="90"/>
      <c r="N15" s="88" t="s">
        <v>16</v>
      </c>
      <c r="O15" s="89"/>
      <c r="P15" s="90"/>
      <c r="Q15" s="88" t="s">
        <v>80</v>
      </c>
      <c r="R15" s="89"/>
      <c r="S15" s="90"/>
      <c r="T15" s="88" t="s">
        <v>16</v>
      </c>
      <c r="U15" s="89"/>
      <c r="V15" s="90"/>
      <c r="W15" s="88" t="s">
        <v>78</v>
      </c>
      <c r="X15" s="89"/>
      <c r="Y15" s="90"/>
      <c r="Z15" s="88" t="s">
        <v>16</v>
      </c>
      <c r="AA15" s="89"/>
      <c r="AB15" s="90"/>
      <c r="AC15" s="88" t="s">
        <v>75</v>
      </c>
      <c r="AD15" s="89"/>
      <c r="AE15" s="90"/>
      <c r="AF15" s="88" t="s">
        <v>16</v>
      </c>
      <c r="AG15" s="89"/>
      <c r="AH15" s="90"/>
      <c r="AI15" s="88" t="s">
        <v>47</v>
      </c>
      <c r="AJ15" s="89"/>
      <c r="AK15" s="90"/>
      <c r="AL15" s="88" t="s">
        <v>16</v>
      </c>
      <c r="AM15" s="89"/>
      <c r="AN15" s="90"/>
      <c r="AO15" s="88" t="s">
        <v>45</v>
      </c>
      <c r="AP15" s="89"/>
      <c r="AQ15" s="90"/>
      <c r="AR15" s="88" t="s">
        <v>16</v>
      </c>
      <c r="AS15" s="89"/>
      <c r="AT15" s="90"/>
      <c r="AU15" s="88" t="s">
        <v>43</v>
      </c>
      <c r="AV15" s="89"/>
      <c r="AW15" s="90"/>
      <c r="AX15" s="88" t="s">
        <v>16</v>
      </c>
      <c r="AY15" s="89"/>
      <c r="AZ15" s="90"/>
      <c r="BA15" s="88" t="s">
        <v>40</v>
      </c>
      <c r="BB15" s="89"/>
      <c r="BC15" s="90"/>
      <c r="BD15" s="88" t="s">
        <v>16</v>
      </c>
      <c r="BE15" s="89"/>
      <c r="BF15" s="90"/>
      <c r="BG15" s="88" t="s">
        <v>38</v>
      </c>
      <c r="BH15" s="89"/>
      <c r="BI15" s="90"/>
      <c r="BJ15" s="88" t="s">
        <v>16</v>
      </c>
      <c r="BK15" s="89"/>
      <c r="BL15" s="90"/>
      <c r="BM15" s="88" t="s">
        <v>32</v>
      </c>
      <c r="BN15" s="89"/>
      <c r="BO15" s="90"/>
      <c r="BP15" s="88" t="s">
        <v>16</v>
      </c>
      <c r="BQ15" s="89"/>
      <c r="BR15" s="90"/>
      <c r="BS15" s="88" t="s">
        <v>15</v>
      </c>
      <c r="BT15" s="89"/>
      <c r="BU15" s="90"/>
      <c r="BV15" s="88" t="s">
        <v>16</v>
      </c>
      <c r="BW15" s="89"/>
      <c r="BX15" s="90"/>
      <c r="BY15" s="88" t="s">
        <v>19</v>
      </c>
      <c r="BZ15" s="89"/>
      <c r="CA15" s="90"/>
      <c r="CB15" s="88" t="s">
        <v>16</v>
      </c>
      <c r="CC15" s="89"/>
      <c r="CD15" s="90"/>
      <c r="CE15" s="88" t="s">
        <v>22</v>
      </c>
      <c r="CF15" s="89"/>
      <c r="CG15" s="90"/>
      <c r="CH15" s="88" t="s">
        <v>16</v>
      </c>
      <c r="CI15" s="89"/>
      <c r="CJ15" s="90"/>
      <c r="CK15" s="88" t="s">
        <v>24</v>
      </c>
      <c r="CL15" s="89"/>
      <c r="CM15" s="90"/>
      <c r="CN15" s="88" t="s">
        <v>16</v>
      </c>
      <c r="CO15" s="89"/>
      <c r="CP15" s="90"/>
      <c r="CQ15" s="88" t="s">
        <v>26</v>
      </c>
      <c r="CR15" s="89"/>
      <c r="CS15" s="90"/>
      <c r="CT15" s="88" t="s">
        <v>16</v>
      </c>
      <c r="CU15" s="89"/>
      <c r="CV15" s="90"/>
      <c r="CW15" s="88" t="s">
        <v>28</v>
      </c>
      <c r="CX15" s="89"/>
      <c r="CY15" s="90"/>
      <c r="CZ15" s="88" t="s">
        <v>16</v>
      </c>
      <c r="DA15" s="89"/>
      <c r="DB15" s="90"/>
      <c r="DC15" s="88" t="s">
        <v>30</v>
      </c>
      <c r="DD15" s="89"/>
      <c r="DE15" s="90"/>
    </row>
    <row r="16" spans="1:109" s="32" customFormat="1" ht="12.75" x14ac:dyDescent="0.2">
      <c r="B16" s="91" t="s">
        <v>18</v>
      </c>
      <c r="C16" s="92"/>
      <c r="D16" s="93"/>
      <c r="E16" s="91" t="s">
        <v>87</v>
      </c>
      <c r="F16" s="92"/>
      <c r="G16" s="93"/>
      <c r="H16" s="91" t="s">
        <v>18</v>
      </c>
      <c r="I16" s="92"/>
      <c r="J16" s="93"/>
      <c r="K16" s="91" t="s">
        <v>83</v>
      </c>
      <c r="L16" s="92"/>
      <c r="M16" s="93"/>
      <c r="N16" s="91" t="s">
        <v>18</v>
      </c>
      <c r="O16" s="92"/>
      <c r="P16" s="93"/>
      <c r="Q16" s="91" t="s">
        <v>81</v>
      </c>
      <c r="R16" s="92"/>
      <c r="S16" s="93"/>
      <c r="T16" s="91" t="s">
        <v>18</v>
      </c>
      <c r="U16" s="92"/>
      <c r="V16" s="93"/>
      <c r="W16" s="91" t="s">
        <v>79</v>
      </c>
      <c r="X16" s="92"/>
      <c r="Y16" s="93"/>
      <c r="Z16" s="91" t="s">
        <v>18</v>
      </c>
      <c r="AA16" s="92"/>
      <c r="AB16" s="93"/>
      <c r="AC16" s="91" t="s">
        <v>76</v>
      </c>
      <c r="AD16" s="92"/>
      <c r="AE16" s="93"/>
      <c r="AF16" s="91" t="s">
        <v>18</v>
      </c>
      <c r="AG16" s="92"/>
      <c r="AH16" s="93"/>
      <c r="AI16" s="91" t="s">
        <v>48</v>
      </c>
      <c r="AJ16" s="92"/>
      <c r="AK16" s="93"/>
      <c r="AL16" s="91" t="s">
        <v>18</v>
      </c>
      <c r="AM16" s="92"/>
      <c r="AN16" s="93"/>
      <c r="AO16" s="91" t="s">
        <v>46</v>
      </c>
      <c r="AP16" s="92"/>
      <c r="AQ16" s="93"/>
      <c r="AR16" s="91" t="s">
        <v>18</v>
      </c>
      <c r="AS16" s="92"/>
      <c r="AT16" s="93"/>
      <c r="AU16" s="91" t="s">
        <v>44</v>
      </c>
      <c r="AV16" s="92"/>
      <c r="AW16" s="93"/>
      <c r="AX16" s="91" t="s">
        <v>18</v>
      </c>
      <c r="AY16" s="92"/>
      <c r="AZ16" s="93"/>
      <c r="BA16" s="91" t="s">
        <v>41</v>
      </c>
      <c r="BB16" s="92"/>
      <c r="BC16" s="93"/>
      <c r="BD16" s="91" t="s">
        <v>18</v>
      </c>
      <c r="BE16" s="92"/>
      <c r="BF16" s="93"/>
      <c r="BG16" s="91" t="s">
        <v>39</v>
      </c>
      <c r="BH16" s="92"/>
      <c r="BI16" s="93"/>
      <c r="BJ16" s="91" t="s">
        <v>18</v>
      </c>
      <c r="BK16" s="92"/>
      <c r="BL16" s="93"/>
      <c r="BM16" s="91" t="s">
        <v>33</v>
      </c>
      <c r="BN16" s="92"/>
      <c r="BO16" s="93"/>
      <c r="BP16" s="91" t="s">
        <v>18</v>
      </c>
      <c r="BQ16" s="92"/>
      <c r="BR16" s="93"/>
      <c r="BS16" s="91" t="s">
        <v>17</v>
      </c>
      <c r="BT16" s="92"/>
      <c r="BU16" s="93"/>
      <c r="BV16" s="91" t="s">
        <v>21</v>
      </c>
      <c r="BW16" s="92"/>
      <c r="BX16" s="93"/>
      <c r="BY16" s="91" t="s">
        <v>20</v>
      </c>
      <c r="BZ16" s="92"/>
      <c r="CA16" s="93"/>
      <c r="CB16" s="91" t="s">
        <v>21</v>
      </c>
      <c r="CC16" s="92"/>
      <c r="CD16" s="93"/>
      <c r="CE16" s="91" t="s">
        <v>23</v>
      </c>
      <c r="CF16" s="92"/>
      <c r="CG16" s="93"/>
      <c r="CH16" s="91" t="s">
        <v>21</v>
      </c>
      <c r="CI16" s="92"/>
      <c r="CJ16" s="93"/>
      <c r="CK16" s="91" t="s">
        <v>25</v>
      </c>
      <c r="CL16" s="92"/>
      <c r="CM16" s="93"/>
      <c r="CN16" s="91" t="s">
        <v>21</v>
      </c>
      <c r="CO16" s="92"/>
      <c r="CP16" s="93"/>
      <c r="CQ16" s="91" t="s">
        <v>27</v>
      </c>
      <c r="CR16" s="92"/>
      <c r="CS16" s="93"/>
      <c r="CT16" s="91" t="s">
        <v>21</v>
      </c>
      <c r="CU16" s="92"/>
      <c r="CV16" s="93"/>
      <c r="CW16" s="91" t="s">
        <v>29</v>
      </c>
      <c r="CX16" s="92"/>
      <c r="CY16" s="93"/>
      <c r="CZ16" s="91" t="s">
        <v>21</v>
      </c>
      <c r="DA16" s="92"/>
      <c r="DB16" s="93"/>
      <c r="DC16" s="91" t="s">
        <v>31</v>
      </c>
      <c r="DD16" s="92"/>
      <c r="DE16" s="93"/>
    </row>
    <row r="17" spans="1:109" s="32" customFormat="1" ht="12.75" x14ac:dyDescent="0.2">
      <c r="A17" s="77" t="s">
        <v>2</v>
      </c>
      <c r="B17" s="58" t="s">
        <v>9</v>
      </c>
      <c r="C17" s="59" t="s">
        <v>10</v>
      </c>
      <c r="D17" s="61" t="s">
        <v>14</v>
      </c>
      <c r="E17" s="58" t="s">
        <v>9</v>
      </c>
      <c r="F17" s="59" t="s">
        <v>10</v>
      </c>
      <c r="G17" s="61" t="s">
        <v>14</v>
      </c>
      <c r="H17" s="58" t="s">
        <v>9</v>
      </c>
      <c r="I17" s="59" t="s">
        <v>10</v>
      </c>
      <c r="J17" s="61" t="s">
        <v>14</v>
      </c>
      <c r="K17" s="58" t="s">
        <v>9</v>
      </c>
      <c r="L17" s="59" t="s">
        <v>10</v>
      </c>
      <c r="M17" s="61" t="s">
        <v>14</v>
      </c>
      <c r="N17" s="58" t="s">
        <v>9</v>
      </c>
      <c r="O17" s="59" t="s">
        <v>10</v>
      </c>
      <c r="P17" s="61" t="s">
        <v>14</v>
      </c>
      <c r="Q17" s="58" t="s">
        <v>9</v>
      </c>
      <c r="R17" s="59" t="s">
        <v>10</v>
      </c>
      <c r="S17" s="61" t="s">
        <v>14</v>
      </c>
      <c r="T17" s="58" t="s">
        <v>9</v>
      </c>
      <c r="U17" s="59" t="s">
        <v>10</v>
      </c>
      <c r="V17" s="61" t="s">
        <v>14</v>
      </c>
      <c r="W17" s="58" t="s">
        <v>9</v>
      </c>
      <c r="X17" s="59" t="s">
        <v>10</v>
      </c>
      <c r="Y17" s="61" t="s">
        <v>14</v>
      </c>
      <c r="Z17" s="58" t="s">
        <v>9</v>
      </c>
      <c r="AA17" s="59" t="s">
        <v>10</v>
      </c>
      <c r="AB17" s="61" t="s">
        <v>14</v>
      </c>
      <c r="AC17" s="58" t="s">
        <v>9</v>
      </c>
      <c r="AD17" s="59" t="s">
        <v>10</v>
      </c>
      <c r="AE17" s="61" t="s">
        <v>14</v>
      </c>
      <c r="AF17" s="58" t="s">
        <v>9</v>
      </c>
      <c r="AG17" s="59" t="s">
        <v>10</v>
      </c>
      <c r="AH17" s="61" t="s">
        <v>14</v>
      </c>
      <c r="AI17" s="58" t="s">
        <v>9</v>
      </c>
      <c r="AJ17" s="59" t="s">
        <v>10</v>
      </c>
      <c r="AK17" s="61" t="s">
        <v>14</v>
      </c>
      <c r="AL17" s="58" t="s">
        <v>9</v>
      </c>
      <c r="AM17" s="59" t="s">
        <v>10</v>
      </c>
      <c r="AN17" s="61" t="s">
        <v>14</v>
      </c>
      <c r="AO17" s="58" t="s">
        <v>9</v>
      </c>
      <c r="AP17" s="59" t="s">
        <v>10</v>
      </c>
      <c r="AQ17" s="61" t="s">
        <v>14</v>
      </c>
      <c r="AR17" s="58" t="s">
        <v>9</v>
      </c>
      <c r="AS17" s="59" t="s">
        <v>10</v>
      </c>
      <c r="AT17" s="61" t="s">
        <v>14</v>
      </c>
      <c r="AU17" s="58" t="s">
        <v>9</v>
      </c>
      <c r="AV17" s="59" t="s">
        <v>10</v>
      </c>
      <c r="AW17" s="61" t="s">
        <v>14</v>
      </c>
      <c r="AX17" s="58" t="s">
        <v>9</v>
      </c>
      <c r="AY17" s="59" t="s">
        <v>10</v>
      </c>
      <c r="AZ17" s="61" t="s">
        <v>14</v>
      </c>
      <c r="BA17" s="58" t="s">
        <v>9</v>
      </c>
      <c r="BB17" s="59" t="s">
        <v>10</v>
      </c>
      <c r="BC17" s="61" t="s">
        <v>14</v>
      </c>
      <c r="BD17" s="58" t="s">
        <v>9</v>
      </c>
      <c r="BE17" s="59" t="s">
        <v>10</v>
      </c>
      <c r="BF17" s="61" t="s">
        <v>14</v>
      </c>
      <c r="BG17" s="58" t="s">
        <v>9</v>
      </c>
      <c r="BH17" s="59" t="s">
        <v>10</v>
      </c>
      <c r="BI17" s="61" t="s">
        <v>14</v>
      </c>
      <c r="BJ17" s="58" t="s">
        <v>9</v>
      </c>
      <c r="BK17" s="59" t="s">
        <v>10</v>
      </c>
      <c r="BL17" s="61" t="s">
        <v>14</v>
      </c>
      <c r="BM17" s="58" t="s">
        <v>9</v>
      </c>
      <c r="BN17" s="59" t="s">
        <v>10</v>
      </c>
      <c r="BO17" s="61" t="s">
        <v>14</v>
      </c>
      <c r="BP17" s="58" t="s">
        <v>9</v>
      </c>
      <c r="BQ17" s="59" t="s">
        <v>10</v>
      </c>
      <c r="BR17" s="61" t="s">
        <v>14</v>
      </c>
      <c r="BS17" s="58" t="s">
        <v>9</v>
      </c>
      <c r="BT17" s="59" t="s">
        <v>10</v>
      </c>
      <c r="BU17" s="61" t="s">
        <v>14</v>
      </c>
      <c r="BV17" s="58" t="s">
        <v>9</v>
      </c>
      <c r="BW17" s="59" t="s">
        <v>10</v>
      </c>
      <c r="BX17" s="61" t="s">
        <v>14</v>
      </c>
      <c r="BY17" s="58" t="s">
        <v>9</v>
      </c>
      <c r="BZ17" s="59" t="s">
        <v>10</v>
      </c>
      <c r="CA17" s="61" t="s">
        <v>14</v>
      </c>
      <c r="CB17" s="58" t="s">
        <v>9</v>
      </c>
      <c r="CC17" s="59" t="s">
        <v>10</v>
      </c>
      <c r="CD17" s="61" t="s">
        <v>14</v>
      </c>
      <c r="CE17" s="58" t="s">
        <v>9</v>
      </c>
      <c r="CF17" s="59" t="s">
        <v>10</v>
      </c>
      <c r="CG17" s="61" t="s">
        <v>14</v>
      </c>
      <c r="CH17" s="58" t="s">
        <v>9</v>
      </c>
      <c r="CI17" s="59" t="s">
        <v>10</v>
      </c>
      <c r="CJ17" s="61" t="s">
        <v>14</v>
      </c>
      <c r="CK17" s="58" t="s">
        <v>9</v>
      </c>
      <c r="CL17" s="59" t="s">
        <v>10</v>
      </c>
      <c r="CM17" s="61" t="s">
        <v>14</v>
      </c>
      <c r="CN17" s="58" t="s">
        <v>9</v>
      </c>
      <c r="CO17" s="59" t="s">
        <v>10</v>
      </c>
      <c r="CP17" s="61" t="s">
        <v>14</v>
      </c>
      <c r="CQ17" s="58" t="s">
        <v>9</v>
      </c>
      <c r="CR17" s="59" t="s">
        <v>10</v>
      </c>
      <c r="CS17" s="61" t="s">
        <v>14</v>
      </c>
      <c r="CT17" s="58" t="s">
        <v>9</v>
      </c>
      <c r="CU17" s="59" t="s">
        <v>10</v>
      </c>
      <c r="CV17" s="61" t="s">
        <v>14</v>
      </c>
      <c r="CW17" s="58" t="s">
        <v>9</v>
      </c>
      <c r="CX17" s="59" t="s">
        <v>10</v>
      </c>
      <c r="CY17" s="61" t="s">
        <v>14</v>
      </c>
      <c r="CZ17" s="58" t="s">
        <v>9</v>
      </c>
      <c r="DA17" s="59" t="s">
        <v>10</v>
      </c>
      <c r="DB17" s="61" t="s">
        <v>14</v>
      </c>
      <c r="DC17" s="58" t="s">
        <v>9</v>
      </c>
      <c r="DD17" s="59" t="s">
        <v>10</v>
      </c>
      <c r="DE17" s="61" t="s">
        <v>14</v>
      </c>
    </row>
    <row r="18" spans="1:109" s="79" customFormat="1" ht="10.5" x14ac:dyDescent="0.15">
      <c r="A18" s="78" t="s">
        <v>3</v>
      </c>
      <c r="B18" s="63" t="s">
        <v>11</v>
      </c>
      <c r="C18" s="64" t="s">
        <v>12</v>
      </c>
      <c r="D18" s="66" t="s">
        <v>13</v>
      </c>
      <c r="E18" s="63" t="s">
        <v>11</v>
      </c>
      <c r="F18" s="64" t="s">
        <v>12</v>
      </c>
      <c r="G18" s="66" t="s">
        <v>13</v>
      </c>
      <c r="H18" s="63" t="s">
        <v>11</v>
      </c>
      <c r="I18" s="64" t="s">
        <v>12</v>
      </c>
      <c r="J18" s="66" t="s">
        <v>13</v>
      </c>
      <c r="K18" s="63" t="s">
        <v>11</v>
      </c>
      <c r="L18" s="64" t="s">
        <v>12</v>
      </c>
      <c r="M18" s="66" t="s">
        <v>13</v>
      </c>
      <c r="N18" s="63" t="s">
        <v>11</v>
      </c>
      <c r="O18" s="64" t="s">
        <v>12</v>
      </c>
      <c r="P18" s="66" t="s">
        <v>13</v>
      </c>
      <c r="Q18" s="63" t="s">
        <v>11</v>
      </c>
      <c r="R18" s="64" t="s">
        <v>12</v>
      </c>
      <c r="S18" s="66" t="s">
        <v>13</v>
      </c>
      <c r="T18" s="63" t="s">
        <v>11</v>
      </c>
      <c r="U18" s="64" t="s">
        <v>12</v>
      </c>
      <c r="V18" s="66" t="s">
        <v>13</v>
      </c>
      <c r="W18" s="63" t="s">
        <v>11</v>
      </c>
      <c r="X18" s="64" t="s">
        <v>12</v>
      </c>
      <c r="Y18" s="66" t="s">
        <v>13</v>
      </c>
      <c r="Z18" s="63" t="s">
        <v>11</v>
      </c>
      <c r="AA18" s="64" t="s">
        <v>12</v>
      </c>
      <c r="AB18" s="66" t="s">
        <v>13</v>
      </c>
      <c r="AC18" s="63" t="s">
        <v>11</v>
      </c>
      <c r="AD18" s="64" t="s">
        <v>12</v>
      </c>
      <c r="AE18" s="66" t="s">
        <v>13</v>
      </c>
      <c r="AF18" s="63" t="s">
        <v>11</v>
      </c>
      <c r="AG18" s="64" t="s">
        <v>12</v>
      </c>
      <c r="AH18" s="66" t="s">
        <v>13</v>
      </c>
      <c r="AI18" s="63" t="s">
        <v>11</v>
      </c>
      <c r="AJ18" s="64" t="s">
        <v>12</v>
      </c>
      <c r="AK18" s="66" t="s">
        <v>13</v>
      </c>
      <c r="AL18" s="63" t="s">
        <v>11</v>
      </c>
      <c r="AM18" s="64" t="s">
        <v>12</v>
      </c>
      <c r="AN18" s="66" t="s">
        <v>13</v>
      </c>
      <c r="AO18" s="63" t="s">
        <v>11</v>
      </c>
      <c r="AP18" s="64" t="s">
        <v>12</v>
      </c>
      <c r="AQ18" s="66" t="s">
        <v>13</v>
      </c>
      <c r="AR18" s="63" t="s">
        <v>11</v>
      </c>
      <c r="AS18" s="64" t="s">
        <v>12</v>
      </c>
      <c r="AT18" s="66" t="s">
        <v>13</v>
      </c>
      <c r="AU18" s="63" t="s">
        <v>11</v>
      </c>
      <c r="AV18" s="64" t="s">
        <v>12</v>
      </c>
      <c r="AW18" s="66" t="s">
        <v>13</v>
      </c>
      <c r="AX18" s="63" t="s">
        <v>11</v>
      </c>
      <c r="AY18" s="64" t="s">
        <v>12</v>
      </c>
      <c r="AZ18" s="66" t="s">
        <v>13</v>
      </c>
      <c r="BA18" s="63" t="s">
        <v>11</v>
      </c>
      <c r="BB18" s="64" t="s">
        <v>12</v>
      </c>
      <c r="BC18" s="66" t="s">
        <v>13</v>
      </c>
      <c r="BD18" s="63" t="s">
        <v>11</v>
      </c>
      <c r="BE18" s="64" t="s">
        <v>12</v>
      </c>
      <c r="BF18" s="66" t="s">
        <v>13</v>
      </c>
      <c r="BG18" s="63" t="s">
        <v>11</v>
      </c>
      <c r="BH18" s="64" t="s">
        <v>12</v>
      </c>
      <c r="BI18" s="66" t="s">
        <v>13</v>
      </c>
      <c r="BJ18" s="63" t="s">
        <v>11</v>
      </c>
      <c r="BK18" s="64" t="s">
        <v>12</v>
      </c>
      <c r="BL18" s="66" t="s">
        <v>13</v>
      </c>
      <c r="BM18" s="63" t="s">
        <v>11</v>
      </c>
      <c r="BN18" s="64" t="s">
        <v>12</v>
      </c>
      <c r="BO18" s="66" t="s">
        <v>13</v>
      </c>
      <c r="BP18" s="63" t="s">
        <v>11</v>
      </c>
      <c r="BQ18" s="64" t="s">
        <v>12</v>
      </c>
      <c r="BR18" s="66" t="s">
        <v>13</v>
      </c>
      <c r="BS18" s="63" t="s">
        <v>11</v>
      </c>
      <c r="BT18" s="64" t="s">
        <v>12</v>
      </c>
      <c r="BU18" s="66" t="s">
        <v>13</v>
      </c>
      <c r="BV18" s="63" t="s">
        <v>11</v>
      </c>
      <c r="BW18" s="64" t="s">
        <v>12</v>
      </c>
      <c r="BX18" s="66" t="s">
        <v>13</v>
      </c>
      <c r="BY18" s="63" t="s">
        <v>11</v>
      </c>
      <c r="BZ18" s="64" t="s">
        <v>12</v>
      </c>
      <c r="CA18" s="66" t="s">
        <v>13</v>
      </c>
      <c r="CB18" s="63" t="s">
        <v>11</v>
      </c>
      <c r="CC18" s="64" t="s">
        <v>12</v>
      </c>
      <c r="CD18" s="66" t="s">
        <v>13</v>
      </c>
      <c r="CE18" s="63" t="s">
        <v>11</v>
      </c>
      <c r="CF18" s="64" t="s">
        <v>12</v>
      </c>
      <c r="CG18" s="66" t="s">
        <v>13</v>
      </c>
      <c r="CH18" s="63" t="s">
        <v>11</v>
      </c>
      <c r="CI18" s="64" t="s">
        <v>12</v>
      </c>
      <c r="CJ18" s="66" t="s">
        <v>13</v>
      </c>
      <c r="CK18" s="63" t="s">
        <v>11</v>
      </c>
      <c r="CL18" s="64" t="s">
        <v>12</v>
      </c>
      <c r="CM18" s="66" t="s">
        <v>13</v>
      </c>
      <c r="CN18" s="63" t="s">
        <v>11</v>
      </c>
      <c r="CO18" s="64" t="s">
        <v>12</v>
      </c>
      <c r="CP18" s="66" t="s">
        <v>13</v>
      </c>
      <c r="CQ18" s="63" t="s">
        <v>11</v>
      </c>
      <c r="CR18" s="64" t="s">
        <v>12</v>
      </c>
      <c r="CS18" s="66" t="s">
        <v>13</v>
      </c>
      <c r="CT18" s="63" t="s">
        <v>11</v>
      </c>
      <c r="CU18" s="64" t="s">
        <v>12</v>
      </c>
      <c r="CV18" s="66" t="s">
        <v>13</v>
      </c>
      <c r="CW18" s="63" t="s">
        <v>11</v>
      </c>
      <c r="CX18" s="64" t="s">
        <v>12</v>
      </c>
      <c r="CY18" s="66" t="s">
        <v>13</v>
      </c>
      <c r="CZ18" s="63" t="s">
        <v>11</v>
      </c>
      <c r="DA18" s="64" t="s">
        <v>12</v>
      </c>
      <c r="DB18" s="66" t="s">
        <v>13</v>
      </c>
      <c r="DC18" s="63" t="s">
        <v>11</v>
      </c>
      <c r="DD18" s="64" t="s">
        <v>12</v>
      </c>
      <c r="DE18" s="66" t="s">
        <v>13</v>
      </c>
    </row>
    <row r="19" spans="1:109" s="3" customFormat="1" ht="12.75" x14ac:dyDescent="0.2">
      <c r="A19" s="33" t="s">
        <v>72</v>
      </c>
      <c r="B19" s="34">
        <v>247.87</v>
      </c>
      <c r="C19" s="35">
        <v>98.09</v>
      </c>
      <c r="D19" s="36">
        <f>C19/B19</f>
        <v>0.39573163351756968</v>
      </c>
      <c r="E19" s="34">
        <v>1374</v>
      </c>
      <c r="F19" s="35">
        <v>769.68</v>
      </c>
      <c r="G19" s="36">
        <f>F19/E19</f>
        <v>0.56017467248908293</v>
      </c>
      <c r="H19" s="34">
        <v>1168.42</v>
      </c>
      <c r="I19" s="35">
        <v>656.69</v>
      </c>
      <c r="J19" s="36">
        <f>I19/H19</f>
        <v>0.56203248831755703</v>
      </c>
      <c r="K19" s="34">
        <v>39.86</v>
      </c>
      <c r="L19" s="35">
        <v>23.05</v>
      </c>
      <c r="M19" s="36">
        <f>L19/K19</f>
        <v>0.57827395885599597</v>
      </c>
      <c r="N19" s="34">
        <v>46.59</v>
      </c>
      <c r="O19" s="35">
        <v>15.73</v>
      </c>
      <c r="P19" s="36">
        <f>O19/N19</f>
        <v>0.33762610002146382</v>
      </c>
      <c r="Q19" s="34">
        <v>1437.21</v>
      </c>
      <c r="R19" s="35">
        <v>872.15</v>
      </c>
      <c r="S19" s="36">
        <f>R19/Q19</f>
        <v>0.60683546593747606</v>
      </c>
      <c r="T19" s="34">
        <v>242.3</v>
      </c>
      <c r="U19" s="35">
        <v>92.08</v>
      </c>
      <c r="V19" s="36">
        <f>U19/T19</f>
        <v>0.38002476269087904</v>
      </c>
      <c r="W19" s="34">
        <v>138.05000000000001</v>
      </c>
      <c r="X19" s="35">
        <v>13.81</v>
      </c>
      <c r="Y19" s="36">
        <f>X19/W19</f>
        <v>0.10003621876131835</v>
      </c>
      <c r="Z19" s="34">
        <v>178.68</v>
      </c>
      <c r="AA19" s="35">
        <v>74.239999999999995</v>
      </c>
      <c r="AB19" s="36">
        <f>AA19/Z19</f>
        <v>0.4154913812402059</v>
      </c>
      <c r="AC19" s="34">
        <v>141.04</v>
      </c>
      <c r="AD19" s="35">
        <v>27.38</v>
      </c>
      <c r="AE19" s="36">
        <f>AD19/AC19</f>
        <v>0.19412932501418037</v>
      </c>
      <c r="AF19" s="34">
        <v>155.59299999999999</v>
      </c>
      <c r="AG19" s="35">
        <v>46.874400000000001</v>
      </c>
      <c r="AH19" s="36">
        <f>AG19/AF19</f>
        <v>0.30126291028516711</v>
      </c>
      <c r="AI19" s="34">
        <v>73.144000000000005</v>
      </c>
      <c r="AJ19" s="35">
        <v>7.3144</v>
      </c>
      <c r="AK19" s="36">
        <f>AJ19/AI19</f>
        <v>9.9999999999999992E-2</v>
      </c>
      <c r="AL19" s="34">
        <v>29.309000000000001</v>
      </c>
      <c r="AM19" s="35">
        <v>37.129295999999997</v>
      </c>
      <c r="AN19" s="36">
        <f>AM19/AL19</f>
        <v>1.2668223412603636</v>
      </c>
      <c r="AO19" s="34">
        <v>78</v>
      </c>
      <c r="AP19" s="35">
        <v>7.8</v>
      </c>
      <c r="AQ19" s="36">
        <f>AP19/AO19</f>
        <v>9.9999999999999992E-2</v>
      </c>
      <c r="AR19" s="34">
        <v>84.585999999999999</v>
      </c>
      <c r="AS19" s="35">
        <v>32.783310999999998</v>
      </c>
      <c r="AT19" s="36">
        <f>AS19/AR19</f>
        <v>0.38757372378407773</v>
      </c>
      <c r="AU19" s="34">
        <v>202.79</v>
      </c>
      <c r="AV19" s="35">
        <v>755.68714</v>
      </c>
      <c r="AW19" s="36">
        <f>AV19/AU19</f>
        <v>3.726451698801716</v>
      </c>
      <c r="AX19" s="34">
        <v>65.727000000000004</v>
      </c>
      <c r="AY19" s="35">
        <v>32.206229999999998</v>
      </c>
      <c r="AZ19" s="36">
        <f>AY19/AX19</f>
        <v>0.48999999999999994</v>
      </c>
      <c r="BA19" s="34">
        <v>192.494</v>
      </c>
      <c r="BB19" s="35">
        <v>451.35989799999999</v>
      </c>
      <c r="BC19" s="36">
        <f>BB19/BA19</f>
        <v>2.3447998275270918</v>
      </c>
      <c r="BD19" s="34">
        <v>0</v>
      </c>
      <c r="BE19" s="35">
        <v>0</v>
      </c>
      <c r="BF19" s="37" t="s">
        <v>37</v>
      </c>
      <c r="BG19" s="34">
        <v>0</v>
      </c>
      <c r="BH19" s="35">
        <v>0</v>
      </c>
      <c r="BI19" s="37" t="s">
        <v>37</v>
      </c>
      <c r="BJ19" s="34" t="s">
        <v>34</v>
      </c>
      <c r="BK19" s="35" t="s">
        <v>34</v>
      </c>
      <c r="BL19" s="38" t="s">
        <v>34</v>
      </c>
      <c r="BM19" s="34" t="s">
        <v>34</v>
      </c>
      <c r="BN19" s="35" t="s">
        <v>34</v>
      </c>
      <c r="BO19" s="38" t="s">
        <v>34</v>
      </c>
      <c r="BP19" s="34" t="s">
        <v>34</v>
      </c>
      <c r="BQ19" s="35" t="s">
        <v>34</v>
      </c>
      <c r="BR19" s="38" t="s">
        <v>34</v>
      </c>
      <c r="BS19" s="34" t="s">
        <v>34</v>
      </c>
      <c r="BT19" s="35" t="s">
        <v>34</v>
      </c>
      <c r="BU19" s="38" t="s">
        <v>34</v>
      </c>
      <c r="BV19" s="39">
        <v>306.49700000000001</v>
      </c>
      <c r="BW19" s="40">
        <v>77.625534999999999</v>
      </c>
      <c r="BX19" s="36">
        <f>BW19/BV19</f>
        <v>0.25326686721240338</v>
      </c>
      <c r="BY19" s="39">
        <v>51.046999999999997</v>
      </c>
      <c r="BZ19" s="40">
        <v>6.342117</v>
      </c>
      <c r="CA19" s="36">
        <f>BZ19/BY19</f>
        <v>0.12424073892687132</v>
      </c>
      <c r="CB19" s="39">
        <v>519.13800000000003</v>
      </c>
      <c r="CC19" s="40">
        <v>526.53662899999995</v>
      </c>
      <c r="CD19" s="36">
        <f>CC19/CB19</f>
        <v>1.0142517577214534</v>
      </c>
      <c r="CE19" s="39">
        <v>219.49799999999999</v>
      </c>
      <c r="CF19" s="40">
        <v>3.58643</v>
      </c>
      <c r="CG19" s="36">
        <f>CF19/CE19</f>
        <v>1.6339237715150026E-2</v>
      </c>
      <c r="CH19" s="39">
        <v>241.70400000000001</v>
      </c>
      <c r="CI19" s="40">
        <v>203.44129000000001</v>
      </c>
      <c r="CJ19" s="36">
        <f>CI19/CH19</f>
        <v>0.84169600006619671</v>
      </c>
      <c r="CK19" s="39">
        <v>801.13199999999995</v>
      </c>
      <c r="CL19" s="40">
        <v>670.17902800000002</v>
      </c>
      <c r="CM19" s="36">
        <f>CL19/CK19</f>
        <v>0.83654008078568831</v>
      </c>
      <c r="CN19" s="39">
        <v>570.74900000000002</v>
      </c>
      <c r="CO19" s="40">
        <v>496.56941599999999</v>
      </c>
      <c r="CP19" s="36">
        <f>CO19/CN19</f>
        <v>0.87003116256007451</v>
      </c>
      <c r="CQ19" s="39">
        <v>383.57799999999997</v>
      </c>
      <c r="CR19" s="40">
        <v>343.44770599999998</v>
      </c>
      <c r="CS19" s="36">
        <f>CR19/CQ19</f>
        <v>0.89537905197899781</v>
      </c>
      <c r="CT19" s="39">
        <v>1703.9</v>
      </c>
      <c r="CU19" s="40">
        <v>2785.1330440000002</v>
      </c>
      <c r="CV19" s="36">
        <f>CU19/CT19</f>
        <v>1.6345636739245262</v>
      </c>
      <c r="CW19" s="39">
        <v>861.125</v>
      </c>
      <c r="CX19" s="40">
        <v>306.89117900000002</v>
      </c>
      <c r="CY19" s="36">
        <f>CX19/CW19</f>
        <v>0.3563840081289012</v>
      </c>
      <c r="CZ19" s="39">
        <v>1399.6890000000001</v>
      </c>
      <c r="DA19" s="40">
        <v>1449.1087050000001</v>
      </c>
      <c r="DB19" s="36">
        <f>DA19/CZ19</f>
        <v>1.0353076326241044</v>
      </c>
      <c r="DC19" s="39">
        <v>1432.798</v>
      </c>
      <c r="DD19" s="40">
        <v>259.03290399999997</v>
      </c>
      <c r="DE19" s="36">
        <f>DD19/DC19</f>
        <v>0.18078815297062109</v>
      </c>
    </row>
    <row r="20" spans="1:109" s="3" customFormat="1" ht="12.75" x14ac:dyDescent="0.2">
      <c r="A20" s="41" t="s">
        <v>4</v>
      </c>
      <c r="B20" s="39">
        <v>2182.42</v>
      </c>
      <c r="C20" s="40">
        <v>5397.42</v>
      </c>
      <c r="D20" s="36">
        <f>C20/B20</f>
        <v>2.4731353268390137</v>
      </c>
      <c r="E20" s="39">
        <v>1116.97</v>
      </c>
      <c r="F20" s="40">
        <v>197.38</v>
      </c>
      <c r="G20" s="36">
        <f>F20/E20</f>
        <v>0.1767102070780773</v>
      </c>
      <c r="H20" s="39">
        <v>409.48</v>
      </c>
      <c r="I20" s="40">
        <v>273.8</v>
      </c>
      <c r="J20" s="36">
        <f>I20/H20</f>
        <v>0.668652925661815</v>
      </c>
      <c r="K20" s="39">
        <v>3368.8</v>
      </c>
      <c r="L20" s="40">
        <v>2485.59</v>
      </c>
      <c r="M20" s="36">
        <f>L20/K20</f>
        <v>0.73782652576585139</v>
      </c>
      <c r="N20" s="39">
        <v>1423.51</v>
      </c>
      <c r="O20" s="40">
        <v>3364.27</v>
      </c>
      <c r="P20" s="36">
        <f>O20/N20</f>
        <v>2.3633623929582512</v>
      </c>
      <c r="Q20" s="39">
        <v>493.3</v>
      </c>
      <c r="R20" s="40">
        <v>43.01</v>
      </c>
      <c r="S20" s="36">
        <f>R20/Q20</f>
        <v>8.7188323535374007E-2</v>
      </c>
      <c r="T20" s="39">
        <v>1463.45</v>
      </c>
      <c r="U20" s="40">
        <v>399.65</v>
      </c>
      <c r="V20" s="36">
        <f>U20/T20</f>
        <v>0.27308756705046294</v>
      </c>
      <c r="W20" s="39">
        <v>1771.2</v>
      </c>
      <c r="X20" s="40">
        <v>1633.39</v>
      </c>
      <c r="Y20" s="36">
        <f>X20/W20</f>
        <v>0.92219399277326108</v>
      </c>
      <c r="Z20" s="39">
        <v>1422.55</v>
      </c>
      <c r="AA20" s="40">
        <v>722.83</v>
      </c>
      <c r="AB20" s="36">
        <f>AA20/Z20</f>
        <v>0.50812273733787916</v>
      </c>
      <c r="AC20" s="39">
        <v>447.4</v>
      </c>
      <c r="AD20" s="40">
        <v>117.74</v>
      </c>
      <c r="AE20" s="36">
        <f>AD20/AC20</f>
        <v>0.26316495306213677</v>
      </c>
      <c r="AF20" s="39">
        <v>246.37100000000001</v>
      </c>
      <c r="AG20" s="40">
        <v>167.291561</v>
      </c>
      <c r="AH20" s="36">
        <f>AG20/AF20</f>
        <v>0.67902294101172622</v>
      </c>
      <c r="AI20" s="39">
        <v>389.72300000000001</v>
      </c>
      <c r="AJ20" s="40">
        <v>133.46102400000001</v>
      </c>
      <c r="AK20" s="36">
        <f>AJ20/AI20</f>
        <v>0.34245098185121225</v>
      </c>
      <c r="AL20" s="39">
        <v>112.98399999999999</v>
      </c>
      <c r="AM20" s="40">
        <v>91.392027999999996</v>
      </c>
      <c r="AN20" s="36">
        <f>AM20/AL20</f>
        <v>0.80889354244848832</v>
      </c>
      <c r="AO20" s="39">
        <v>376.58</v>
      </c>
      <c r="AP20" s="40">
        <v>124.81032500000001</v>
      </c>
      <c r="AQ20" s="36">
        <f>AP20/AO20</f>
        <v>0.33143110361676142</v>
      </c>
      <c r="AR20" s="39">
        <v>352.27300000000002</v>
      </c>
      <c r="AS20" s="40">
        <v>181.54830000000001</v>
      </c>
      <c r="AT20" s="36">
        <f t="shared" ref="AT20:AT24" si="0">AS20/AR20</f>
        <v>0.51536251713869641</v>
      </c>
      <c r="AU20" s="39">
        <v>174.81700000000001</v>
      </c>
      <c r="AV20" s="40">
        <v>150.91147050000001</v>
      </c>
      <c r="AW20" s="36">
        <f t="shared" ref="AW20:AW24" si="1">AV20/AU20</f>
        <v>0.86325397701596529</v>
      </c>
      <c r="AX20" s="39">
        <v>69.334999999999994</v>
      </c>
      <c r="AY20" s="40">
        <v>24.465699999999998</v>
      </c>
      <c r="AZ20" s="36">
        <f>AY20/AX20</f>
        <v>0.35286219081272086</v>
      </c>
      <c r="BA20" s="39">
        <v>327.661</v>
      </c>
      <c r="BB20" s="40">
        <v>135.19568100000001</v>
      </c>
      <c r="BC20" s="36">
        <f t="shared" ref="BC20:BC24" si="2">BB20/BA20</f>
        <v>0.41260840014527211</v>
      </c>
      <c r="BD20" s="39">
        <v>113.449</v>
      </c>
      <c r="BE20" s="40">
        <v>246.375731</v>
      </c>
      <c r="BF20" s="36">
        <f t="shared" ref="BF20:BF24" si="3">BE20/BD20</f>
        <v>2.1716871105078055</v>
      </c>
      <c r="BG20" s="39">
        <v>234.89699999999999</v>
      </c>
      <c r="BH20" s="40">
        <v>72.332099999999997</v>
      </c>
      <c r="BI20" s="36">
        <f t="shared" ref="BI20:BI24" si="4">BH20/BG20</f>
        <v>0.30793113577440323</v>
      </c>
      <c r="BJ20" s="39">
        <v>231.00399999999999</v>
      </c>
      <c r="BK20" s="40">
        <v>450.53769999999997</v>
      </c>
      <c r="BL20" s="36">
        <f t="shared" ref="BL20:BL24" si="5">BK20/BJ20</f>
        <v>1.9503458814565982</v>
      </c>
      <c r="BM20" s="39">
        <v>219.66800000000001</v>
      </c>
      <c r="BN20" s="40">
        <v>80.027159999999995</v>
      </c>
      <c r="BO20" s="36">
        <f t="shared" ref="BO20:BO24" si="6">BN20/BM20</f>
        <v>0.3643095944789409</v>
      </c>
      <c r="BP20" s="39">
        <v>375.339</v>
      </c>
      <c r="BQ20" s="40">
        <v>741.68071999999995</v>
      </c>
      <c r="BR20" s="36">
        <f t="shared" ref="BR20" si="7">BQ20/BP20</f>
        <v>1.9760289231867723</v>
      </c>
      <c r="BS20" s="39">
        <v>349.17899999999997</v>
      </c>
      <c r="BT20" s="40">
        <v>63.902856</v>
      </c>
      <c r="BU20" s="36">
        <f t="shared" ref="BU20" si="8">BT20/BS20</f>
        <v>0.18300887510417294</v>
      </c>
      <c r="BV20" s="39">
        <v>1162.383</v>
      </c>
      <c r="BW20" s="40">
        <v>2273.8105409999998</v>
      </c>
      <c r="BX20" s="36">
        <f>BW20/BV20</f>
        <v>1.9561629351083074</v>
      </c>
      <c r="BY20" s="39">
        <v>975.40700000000004</v>
      </c>
      <c r="BZ20" s="40">
        <v>322.857575</v>
      </c>
      <c r="CA20" s="36">
        <f>BZ20/BY20</f>
        <v>0.33099780399361495</v>
      </c>
      <c r="CB20" s="39">
        <v>1879.421</v>
      </c>
      <c r="CC20" s="40">
        <v>3910.3778845000002</v>
      </c>
      <c r="CD20" s="36">
        <f>CC20/CB20</f>
        <v>2.0806290259074469</v>
      </c>
      <c r="CE20" s="39">
        <v>1457.1220000000001</v>
      </c>
      <c r="CF20" s="40">
        <v>522.52202499999999</v>
      </c>
      <c r="CG20" s="36">
        <f>CF20/CE20</f>
        <v>0.35859867945168622</v>
      </c>
      <c r="CH20" s="39">
        <v>3195.3429999999998</v>
      </c>
      <c r="CI20" s="40">
        <v>8125.3122519999997</v>
      </c>
      <c r="CJ20" s="36">
        <f>CI20/CH20</f>
        <v>2.5428607357645174</v>
      </c>
      <c r="CK20" s="39">
        <v>2809.4369999999999</v>
      </c>
      <c r="CL20" s="40">
        <v>1887.378438</v>
      </c>
      <c r="CM20" s="36">
        <f>CL20/CK20</f>
        <v>0.67179952353443062</v>
      </c>
      <c r="CN20" s="39">
        <v>5499.1760000000004</v>
      </c>
      <c r="CO20" s="40">
        <v>9516.4847050000008</v>
      </c>
      <c r="CP20" s="36">
        <f>CO20/CN20</f>
        <v>1.7305292111036272</v>
      </c>
      <c r="CQ20" s="39">
        <v>3423.3530000000001</v>
      </c>
      <c r="CR20" s="40">
        <v>1147.968691</v>
      </c>
      <c r="CS20" s="36">
        <f>CR20/CQ20</f>
        <v>0.33533459476717709</v>
      </c>
      <c r="CT20" s="39">
        <v>4248.7830000000004</v>
      </c>
      <c r="CU20" s="40">
        <v>4613.0700539999998</v>
      </c>
      <c r="CV20" s="36">
        <f>CU20/CT20</f>
        <v>1.0857391525996973</v>
      </c>
      <c r="CW20" s="39">
        <v>8789.9599999999991</v>
      </c>
      <c r="CX20" s="40">
        <v>2038.7266669999999</v>
      </c>
      <c r="CY20" s="36">
        <f>CX20/CW20</f>
        <v>0.23193810517909069</v>
      </c>
      <c r="CZ20" s="39">
        <v>2046.9780000000001</v>
      </c>
      <c r="DA20" s="40">
        <v>7184.8699210000004</v>
      </c>
      <c r="DB20" s="36">
        <f>DA20/CZ20</f>
        <v>3.509988832806215</v>
      </c>
      <c r="DC20" s="39">
        <v>6344.933</v>
      </c>
      <c r="DD20" s="40">
        <v>5523.1407330000002</v>
      </c>
      <c r="DE20" s="36">
        <f>DD20/DC20</f>
        <v>0.87048054455421364</v>
      </c>
    </row>
    <row r="21" spans="1:109" s="3" customFormat="1" ht="12.75" x14ac:dyDescent="0.2">
      <c r="A21" s="41" t="s">
        <v>5</v>
      </c>
      <c r="B21" s="39">
        <v>0</v>
      </c>
      <c r="C21" s="40">
        <v>0</v>
      </c>
      <c r="D21" s="36">
        <v>0</v>
      </c>
      <c r="E21" s="39">
        <v>2172.0500000000002</v>
      </c>
      <c r="F21" s="40">
        <v>1532.66</v>
      </c>
      <c r="G21" s="36">
        <f t="shared" ref="G21:G24" si="9">F21/E21</f>
        <v>0.70562832347321658</v>
      </c>
      <c r="H21" s="39">
        <v>1393.64</v>
      </c>
      <c r="I21" s="40">
        <v>2503.84</v>
      </c>
      <c r="J21" s="36">
        <f t="shared" ref="J21:J24" si="10">I21/H21</f>
        <v>1.7966189259780143</v>
      </c>
      <c r="K21" s="39">
        <v>1210.25</v>
      </c>
      <c r="L21" s="40">
        <v>770.16</v>
      </c>
      <c r="M21" s="36">
        <f t="shared" ref="M21:M24" si="11">L21/K21</f>
        <v>0.63636438752323898</v>
      </c>
      <c r="N21" s="39">
        <v>1218</v>
      </c>
      <c r="O21" s="40">
        <v>2304.34</v>
      </c>
      <c r="P21" s="36">
        <f t="shared" ref="P21:P24" si="12">O21/N21</f>
        <v>1.891904761904762</v>
      </c>
      <c r="Q21" s="39">
        <v>2540.46</v>
      </c>
      <c r="R21" s="40">
        <v>1170.1199999999999</v>
      </c>
      <c r="S21" s="36">
        <f t="shared" ref="S21:S24" si="13">R21/Q21</f>
        <v>0.46059375073805525</v>
      </c>
      <c r="T21" s="39">
        <v>2097.4</v>
      </c>
      <c r="U21" s="40">
        <v>2573.27</v>
      </c>
      <c r="V21" s="36">
        <f t="shared" ref="V21:V24" si="14">U21/T21</f>
        <v>1.2268856679698674</v>
      </c>
      <c r="W21" s="39">
        <v>873.73</v>
      </c>
      <c r="X21" s="40">
        <v>807.35</v>
      </c>
      <c r="Y21" s="36">
        <f t="shared" ref="Y21:Y24" si="15">X21/W21</f>
        <v>0.92402687329037581</v>
      </c>
      <c r="Z21" s="39">
        <v>1023.72</v>
      </c>
      <c r="AA21" s="40">
        <v>259.73</v>
      </c>
      <c r="AB21" s="36">
        <f t="shared" ref="AB21:AB22" si="16">AA21/Z21</f>
        <v>0.25371195248700817</v>
      </c>
      <c r="AC21" s="39">
        <v>2392.79</v>
      </c>
      <c r="AD21" s="40">
        <v>1530.09</v>
      </c>
      <c r="AE21" s="36">
        <f t="shared" ref="AE21:AE22" si="17">AD21/AC21</f>
        <v>0.63945854003067548</v>
      </c>
      <c r="AF21" s="39">
        <v>758.18499999999995</v>
      </c>
      <c r="AG21" s="40">
        <v>124.68194800000001</v>
      </c>
      <c r="AH21" s="36">
        <f t="shared" ref="AH21:AH24" si="18">AG21/AF21</f>
        <v>0.16444792234085351</v>
      </c>
      <c r="AI21" s="39">
        <v>582.03800000000001</v>
      </c>
      <c r="AJ21" s="40">
        <v>23.473976</v>
      </c>
      <c r="AK21" s="36">
        <f t="shared" ref="AK21:AK24" si="19">AJ21/AI21</f>
        <v>4.0330658822963446E-2</v>
      </c>
      <c r="AL21" s="39">
        <v>0.40799999999999997</v>
      </c>
      <c r="AM21" s="40">
        <v>2.7058559999999998</v>
      </c>
      <c r="AN21" s="36">
        <f t="shared" ref="AN21:AN24" si="20">AM21/AL21</f>
        <v>6.6319999999999997</v>
      </c>
      <c r="AO21" s="39">
        <v>615.53499999999997</v>
      </c>
      <c r="AP21" s="40">
        <v>110.91997499999999</v>
      </c>
      <c r="AQ21" s="36">
        <f t="shared" ref="AQ21:AQ24" si="21">AP21/AO21</f>
        <v>0.18020092277449698</v>
      </c>
      <c r="AR21" s="39">
        <v>68.676000000000002</v>
      </c>
      <c r="AS21" s="40">
        <v>181.35624999999999</v>
      </c>
      <c r="AT21" s="36">
        <f t="shared" si="0"/>
        <v>2.6407514997961439</v>
      </c>
      <c r="AU21" s="39">
        <v>721.77800000000002</v>
      </c>
      <c r="AV21" s="40">
        <v>59.750903999999998</v>
      </c>
      <c r="AW21" s="36">
        <f t="shared" si="1"/>
        <v>8.278293879835627E-2</v>
      </c>
      <c r="AX21" s="39">
        <v>0.56999999999999995</v>
      </c>
      <c r="AY21" s="40">
        <v>1.0694999999999999</v>
      </c>
      <c r="AZ21" s="36">
        <f t="shared" ref="AZ21:AZ24" si="22">AY21/AX21</f>
        <v>1.8763157894736842</v>
      </c>
      <c r="BA21" s="39">
        <v>135.506</v>
      </c>
      <c r="BB21" s="40">
        <v>248.53045</v>
      </c>
      <c r="BC21" s="36">
        <f t="shared" si="2"/>
        <v>1.8340918483314392</v>
      </c>
      <c r="BD21" s="39">
        <v>505.214</v>
      </c>
      <c r="BE21" s="40">
        <v>63.057000000000002</v>
      </c>
      <c r="BF21" s="36">
        <f t="shared" si="3"/>
        <v>0.12481245571183697</v>
      </c>
      <c r="BG21" s="39">
        <v>175</v>
      </c>
      <c r="BH21" s="40">
        <v>1.75</v>
      </c>
      <c r="BI21" s="36">
        <f t="shared" si="4"/>
        <v>0.01</v>
      </c>
      <c r="BJ21" s="39">
        <v>575.23900000000003</v>
      </c>
      <c r="BK21" s="40">
        <v>106.342125</v>
      </c>
      <c r="BL21" s="36">
        <f t="shared" si="5"/>
        <v>0.1848659861379357</v>
      </c>
      <c r="BM21" s="39">
        <v>128.44300000000001</v>
      </c>
      <c r="BN21" s="40">
        <v>1.37293</v>
      </c>
      <c r="BO21" s="36">
        <f t="shared" si="6"/>
        <v>1.0689021589343132E-2</v>
      </c>
      <c r="BP21" s="34" t="s">
        <v>34</v>
      </c>
      <c r="BQ21" s="35" t="s">
        <v>34</v>
      </c>
      <c r="BR21" s="38" t="s">
        <v>34</v>
      </c>
      <c r="BS21" s="34" t="s">
        <v>34</v>
      </c>
      <c r="BT21" s="35" t="s">
        <v>34</v>
      </c>
      <c r="BU21" s="38" t="s">
        <v>34</v>
      </c>
      <c r="BV21" s="39">
        <v>21.702000000000002</v>
      </c>
      <c r="BW21" s="40">
        <v>21.182200000000002</v>
      </c>
      <c r="BX21" s="36">
        <f t="shared" ref="BX21:BX24" si="23">BW21/BV21</f>
        <v>0.97604829048014008</v>
      </c>
      <c r="BY21" s="39">
        <v>65.525000000000006</v>
      </c>
      <c r="BZ21" s="40">
        <v>0.73524999999999996</v>
      </c>
      <c r="CA21" s="36">
        <f t="shared" ref="CA21:CA24" si="24">BZ21/BY21</f>
        <v>1.1220908050362455E-2</v>
      </c>
      <c r="CB21" s="39">
        <v>350.70499999999998</v>
      </c>
      <c r="CC21" s="40">
        <v>612.255</v>
      </c>
      <c r="CD21" s="36">
        <f t="shared" ref="CD21:CD24" si="25">CC21/CB21</f>
        <v>1.7457834932493121</v>
      </c>
      <c r="CE21" s="39">
        <v>0</v>
      </c>
      <c r="CF21" s="40">
        <v>0</v>
      </c>
      <c r="CG21" s="42">
        <v>0</v>
      </c>
      <c r="CH21" s="39">
        <v>1549.6010000000001</v>
      </c>
      <c r="CI21" s="40">
        <v>2536.8120920000001</v>
      </c>
      <c r="CJ21" s="36">
        <f t="shared" ref="CJ21:CJ24" si="26">CI21/CH21</f>
        <v>1.6370743772106497</v>
      </c>
      <c r="CK21" s="39">
        <v>511.435</v>
      </c>
      <c r="CL21" s="40">
        <v>242.4462</v>
      </c>
      <c r="CM21" s="36">
        <f>CL21/CK21</f>
        <v>0.47405085690263671</v>
      </c>
      <c r="CN21" s="39">
        <v>1098.3979999999999</v>
      </c>
      <c r="CO21" s="40">
        <v>1696.5962</v>
      </c>
      <c r="CP21" s="36">
        <f t="shared" ref="CP21:CP24" si="27">CO21/CN21</f>
        <v>1.5446096952106614</v>
      </c>
      <c r="CQ21" s="39">
        <v>1801.2080000000001</v>
      </c>
      <c r="CR21" s="40">
        <v>1147.1268</v>
      </c>
      <c r="CS21" s="36">
        <f>CR21/CQ21</f>
        <v>0.63686525931485982</v>
      </c>
      <c r="CT21" s="39">
        <v>191.749</v>
      </c>
      <c r="CU21" s="40">
        <v>440.16699999999997</v>
      </c>
      <c r="CV21" s="36">
        <f t="shared" ref="CV21:CV24" si="28">CU21/CT21</f>
        <v>2.295537395240653</v>
      </c>
      <c r="CW21" s="39">
        <v>1300.011</v>
      </c>
      <c r="CX21" s="40">
        <v>2770.0039999999999</v>
      </c>
      <c r="CY21" s="36">
        <f>CX21/CW21</f>
        <v>2.1307542782330304</v>
      </c>
      <c r="CZ21" s="39">
        <v>731.15499999999997</v>
      </c>
      <c r="DA21" s="40">
        <v>1531.19596</v>
      </c>
      <c r="DB21" s="36">
        <f t="shared" ref="DB21:DB24" si="29">DA21/CZ21</f>
        <v>2.0942152621537158</v>
      </c>
      <c r="DC21" s="39">
        <v>133.13999999999999</v>
      </c>
      <c r="DD21" s="40">
        <v>62.37</v>
      </c>
      <c r="DE21" s="36">
        <f>DD21/DC21</f>
        <v>0.46845425867507889</v>
      </c>
    </row>
    <row r="22" spans="1:109" s="3" customFormat="1" ht="12.75" x14ac:dyDescent="0.2">
      <c r="A22" s="41" t="s">
        <v>6</v>
      </c>
      <c r="B22" s="39">
        <v>3725.25</v>
      </c>
      <c r="C22" s="40">
        <v>6741.11</v>
      </c>
      <c r="D22" s="36">
        <f t="shared" ref="D22:D24" si="30">C22/B22</f>
        <v>1.8095725119119521</v>
      </c>
      <c r="E22" s="39">
        <v>1194.3699999999999</v>
      </c>
      <c r="F22" s="40">
        <v>327.41000000000003</v>
      </c>
      <c r="G22" s="36">
        <f t="shared" si="9"/>
        <v>0.27412778284786127</v>
      </c>
      <c r="H22" s="39">
        <v>1941.33</v>
      </c>
      <c r="I22" s="40">
        <v>3663.89</v>
      </c>
      <c r="J22" s="36">
        <f t="shared" si="10"/>
        <v>1.8873092158468678</v>
      </c>
      <c r="K22" s="39">
        <v>2479.89</v>
      </c>
      <c r="L22" s="40">
        <v>1654.25</v>
      </c>
      <c r="M22" s="36">
        <f t="shared" si="11"/>
        <v>0.66706587792200467</v>
      </c>
      <c r="N22" s="39">
        <v>453.43</v>
      </c>
      <c r="O22" s="40">
        <v>1352.34</v>
      </c>
      <c r="P22" s="36">
        <f t="shared" si="12"/>
        <v>2.9824669739540832</v>
      </c>
      <c r="Q22" s="39">
        <v>2498.7199999999998</v>
      </c>
      <c r="R22" s="40">
        <v>1479.59</v>
      </c>
      <c r="S22" s="36">
        <f t="shared" si="13"/>
        <v>0.59213917525773196</v>
      </c>
      <c r="T22" s="39">
        <v>429.9</v>
      </c>
      <c r="U22" s="40">
        <v>1190.8</v>
      </c>
      <c r="V22" s="36">
        <f t="shared" si="14"/>
        <v>2.7699464991858571</v>
      </c>
      <c r="W22" s="39">
        <v>244.48</v>
      </c>
      <c r="X22" s="40">
        <v>5.53</v>
      </c>
      <c r="Y22" s="36">
        <f t="shared" si="15"/>
        <v>2.261943717277487E-2</v>
      </c>
      <c r="Z22" s="39">
        <v>492.2</v>
      </c>
      <c r="AA22" s="40">
        <v>2813.1</v>
      </c>
      <c r="AB22" s="36">
        <f t="shared" si="16"/>
        <v>5.7153596099146684</v>
      </c>
      <c r="AC22" s="39">
        <v>262.42</v>
      </c>
      <c r="AD22" s="40">
        <v>113.1</v>
      </c>
      <c r="AE22" s="36">
        <f t="shared" si="17"/>
        <v>0.43098849173081316</v>
      </c>
      <c r="AF22" s="39">
        <v>0.20300000000000001</v>
      </c>
      <c r="AG22" s="40">
        <v>1.0149999999999999E-2</v>
      </c>
      <c r="AH22" s="38" t="s">
        <v>37</v>
      </c>
      <c r="AI22" s="39">
        <v>8.1000000000000003E-2</v>
      </c>
      <c r="AJ22" s="40">
        <v>8.1000000000000003E-2</v>
      </c>
      <c r="AK22" s="38" t="s">
        <v>37</v>
      </c>
      <c r="AL22" s="39">
        <v>252.089</v>
      </c>
      <c r="AM22" s="40">
        <v>801.39093100000002</v>
      </c>
      <c r="AN22" s="36">
        <f t="shared" si="20"/>
        <v>3.1790000000000003</v>
      </c>
      <c r="AO22" s="39">
        <v>262.76600000000002</v>
      </c>
      <c r="AP22" s="40">
        <v>213.54079999999999</v>
      </c>
      <c r="AQ22" s="36">
        <f t="shared" si="21"/>
        <v>0.81266526110684023</v>
      </c>
      <c r="AR22" s="39">
        <v>256.82400000000001</v>
      </c>
      <c r="AS22" s="40">
        <v>904.53412800000001</v>
      </c>
      <c r="AT22" s="36">
        <f t="shared" si="0"/>
        <v>3.5219999999999998</v>
      </c>
      <c r="AU22" s="39">
        <v>131.31299999999999</v>
      </c>
      <c r="AV22" s="40">
        <v>145.44243</v>
      </c>
      <c r="AW22" s="36">
        <f t="shared" si="1"/>
        <v>1.1076011514473054</v>
      </c>
      <c r="AX22" s="39">
        <v>256.935</v>
      </c>
      <c r="AY22" s="40">
        <v>946.21363399999996</v>
      </c>
      <c r="AZ22" s="36">
        <f t="shared" si="22"/>
        <v>3.6826965341428766</v>
      </c>
      <c r="BA22" s="39">
        <v>131.13499999999999</v>
      </c>
      <c r="BB22" s="40">
        <v>119.81910000000001</v>
      </c>
      <c r="BC22" s="36">
        <f t="shared" si="2"/>
        <v>0.91370801082853559</v>
      </c>
      <c r="BD22" s="39">
        <v>230.57599999999999</v>
      </c>
      <c r="BE22" s="40">
        <v>1048.6044360000001</v>
      </c>
      <c r="BF22" s="36">
        <f t="shared" si="3"/>
        <v>4.5477605474984388</v>
      </c>
      <c r="BG22" s="39">
        <v>184.309</v>
      </c>
      <c r="BH22" s="40">
        <v>180.32035200000001</v>
      </c>
      <c r="BI22" s="36">
        <f t="shared" si="4"/>
        <v>0.978358908137964</v>
      </c>
      <c r="BJ22" s="34" t="s">
        <v>34</v>
      </c>
      <c r="BK22" s="35" t="s">
        <v>34</v>
      </c>
      <c r="BL22" s="38" t="s">
        <v>34</v>
      </c>
      <c r="BM22" s="34" t="s">
        <v>34</v>
      </c>
      <c r="BN22" s="35" t="s">
        <v>34</v>
      </c>
      <c r="BO22" s="38" t="s">
        <v>34</v>
      </c>
      <c r="BP22" s="39">
        <v>521.41899999999998</v>
      </c>
      <c r="BQ22" s="40">
        <v>1027.3407480000001</v>
      </c>
      <c r="BR22" s="36">
        <f t="shared" ref="BR22:BR24" si="31">BQ22/BP22</f>
        <v>1.9702786971706059</v>
      </c>
      <c r="BS22" s="39">
        <v>911.07600000000002</v>
      </c>
      <c r="BT22" s="40">
        <v>118.71862</v>
      </c>
      <c r="BU22" s="36">
        <f t="shared" ref="BU22:BU24" si="32">BT22/BS22</f>
        <v>0.13030594593645317</v>
      </c>
      <c r="BV22" s="39">
        <v>965.96500000000003</v>
      </c>
      <c r="BW22" s="40">
        <v>1538.317873</v>
      </c>
      <c r="BX22" s="36">
        <f t="shared" si="23"/>
        <v>1.5925192662260019</v>
      </c>
      <c r="BY22" s="39">
        <v>825.04499999999996</v>
      </c>
      <c r="BZ22" s="40">
        <v>347.79304300000001</v>
      </c>
      <c r="CA22" s="36">
        <f t="shared" si="24"/>
        <v>0.42154433152131099</v>
      </c>
      <c r="CB22" s="39">
        <v>1073.415</v>
      </c>
      <c r="CC22" s="40">
        <v>2332.9043019999999</v>
      </c>
      <c r="CD22" s="36">
        <f t="shared" si="25"/>
        <v>2.1733479614128739</v>
      </c>
      <c r="CE22" s="39">
        <v>969.98699999999997</v>
      </c>
      <c r="CF22" s="40">
        <v>569.62172999999996</v>
      </c>
      <c r="CG22" s="36">
        <f t="shared" ref="CG22:CG24" si="33">CF22/CE22</f>
        <v>0.58724676722471536</v>
      </c>
      <c r="CH22" s="39">
        <v>1871.365</v>
      </c>
      <c r="CI22" s="40">
        <v>2967.642801</v>
      </c>
      <c r="CJ22" s="36">
        <f t="shared" si="26"/>
        <v>1.5858171981414635</v>
      </c>
      <c r="CK22" s="39">
        <v>1099.9960000000001</v>
      </c>
      <c r="CL22" s="40">
        <v>823.94959200000005</v>
      </c>
      <c r="CM22" s="36">
        <f t="shared" ref="CM22:CM24" si="34">CL22/CK22</f>
        <v>0.74904780744657251</v>
      </c>
      <c r="CN22" s="39">
        <v>1894.4659999999999</v>
      </c>
      <c r="CO22" s="40">
        <v>3743.7683499999998</v>
      </c>
      <c r="CP22" s="36">
        <f t="shared" si="27"/>
        <v>1.9761602214027594</v>
      </c>
      <c r="CQ22" s="39">
        <v>2806.9580000000001</v>
      </c>
      <c r="CR22" s="40">
        <v>1770.9668879999999</v>
      </c>
      <c r="CS22" s="36">
        <f t="shared" ref="CS22:CS24" si="35">CR22/CQ22</f>
        <v>0.63092033724765384</v>
      </c>
      <c r="CT22" s="39">
        <v>2493.4479999999999</v>
      </c>
      <c r="CU22" s="40">
        <v>4663.7126799999996</v>
      </c>
      <c r="CV22" s="36">
        <f t="shared" si="28"/>
        <v>1.8703869822029575</v>
      </c>
      <c r="CW22" s="39">
        <v>7121.1850000000004</v>
      </c>
      <c r="CX22" s="40">
        <v>3156.7207440000002</v>
      </c>
      <c r="CY22" s="36">
        <f t="shared" ref="CY22:CY24" si="36">CX22/CW22</f>
        <v>0.44328587784196027</v>
      </c>
      <c r="CZ22" s="39">
        <v>2095.8829999999998</v>
      </c>
      <c r="DA22" s="40">
        <v>4450.6510306999999</v>
      </c>
      <c r="DB22" s="36">
        <f t="shared" si="29"/>
        <v>2.123520745528257</v>
      </c>
      <c r="DC22" s="39">
        <v>3803.7040000000002</v>
      </c>
      <c r="DD22" s="40">
        <v>1625.8436400000001</v>
      </c>
      <c r="DE22" s="36">
        <f t="shared" ref="DE22:DE24" si="37">DD22/DC22</f>
        <v>0.42743695092993567</v>
      </c>
    </row>
    <row r="23" spans="1:109" s="3" customFormat="1" ht="12.75" x14ac:dyDescent="0.2">
      <c r="A23" s="41" t="s">
        <v>73</v>
      </c>
      <c r="B23" s="39">
        <v>969.15</v>
      </c>
      <c r="C23" s="40">
        <v>1813.83</v>
      </c>
      <c r="D23" s="36">
        <f t="shared" si="30"/>
        <v>1.8715678687509674</v>
      </c>
      <c r="E23" s="39">
        <v>1687.97</v>
      </c>
      <c r="F23" s="40">
        <v>1825.46</v>
      </c>
      <c r="G23" s="36">
        <f t="shared" si="9"/>
        <v>1.0814528694230348</v>
      </c>
      <c r="H23" s="39">
        <v>760.2</v>
      </c>
      <c r="I23" s="40">
        <v>1996.86</v>
      </c>
      <c r="J23" s="36">
        <f t="shared" si="10"/>
        <v>2.6267561168113653</v>
      </c>
      <c r="K23" s="39">
        <v>1886.74</v>
      </c>
      <c r="L23" s="40">
        <v>1053.17</v>
      </c>
      <c r="M23" s="36">
        <f t="shared" si="11"/>
        <v>0.55819561783817595</v>
      </c>
      <c r="N23" s="39">
        <v>1372.1</v>
      </c>
      <c r="O23" s="40">
        <v>4008.56</v>
      </c>
      <c r="P23" s="36">
        <f t="shared" si="12"/>
        <v>2.9214780263829168</v>
      </c>
      <c r="Q23" s="39">
        <v>1132.42</v>
      </c>
      <c r="R23" s="40">
        <v>1294.93</v>
      </c>
      <c r="S23" s="36">
        <f t="shared" si="13"/>
        <v>1.1435068260892602</v>
      </c>
      <c r="T23" s="39">
        <v>682.37</v>
      </c>
      <c r="U23" s="40">
        <v>1144.03</v>
      </c>
      <c r="V23" s="36">
        <f t="shared" si="14"/>
        <v>1.6765537758107771</v>
      </c>
      <c r="W23" s="39">
        <v>1488.57</v>
      </c>
      <c r="X23" s="40">
        <v>1207.5899999999999</v>
      </c>
      <c r="Y23" s="36">
        <f t="shared" si="15"/>
        <v>0.81124166146032772</v>
      </c>
      <c r="Z23" s="39">
        <v>566.55999999999995</v>
      </c>
      <c r="AA23" s="40">
        <v>1083.27</v>
      </c>
      <c r="AB23" s="36">
        <f t="shared" ref="AB23:AB24" si="38">AA23/Z23</f>
        <v>1.9120128494775488</v>
      </c>
      <c r="AC23" s="39">
        <v>441.47</v>
      </c>
      <c r="AD23" s="40">
        <v>233.48</v>
      </c>
      <c r="AE23" s="36">
        <f t="shared" ref="AE23:AE24" si="39">AD23/AC23</f>
        <v>0.52886945885337622</v>
      </c>
      <c r="AF23" s="39">
        <v>519.96100000000001</v>
      </c>
      <c r="AG23" s="40">
        <v>1237.2174399999999</v>
      </c>
      <c r="AH23" s="36">
        <v>4.2135964965702044</v>
      </c>
      <c r="AI23" s="39">
        <v>260.44200000000001</v>
      </c>
      <c r="AJ23" s="40">
        <v>231.36383500000002</v>
      </c>
      <c r="AK23" s="36">
        <v>1.1955899905249689</v>
      </c>
      <c r="AL23" s="39">
        <v>382.13099999999997</v>
      </c>
      <c r="AM23" s="40">
        <v>589.45519999999999</v>
      </c>
      <c r="AN23" s="36">
        <v>2.801034636780769</v>
      </c>
      <c r="AO23" s="39">
        <v>228.78200000000001</v>
      </c>
      <c r="AP23" s="40">
        <v>51.261654</v>
      </c>
      <c r="AQ23" s="36">
        <v>0.36372845138457927</v>
      </c>
      <c r="AR23" s="39">
        <v>462.30500000000001</v>
      </c>
      <c r="AS23" s="40">
        <v>877.91342499999996</v>
      </c>
      <c r="AT23" s="36">
        <f t="shared" si="0"/>
        <v>1.8989918452104129</v>
      </c>
      <c r="AU23" s="39">
        <v>172.381</v>
      </c>
      <c r="AV23" s="40">
        <v>4.8337729999999999</v>
      </c>
      <c r="AW23" s="36">
        <f t="shared" si="1"/>
        <v>2.804121683944286E-2</v>
      </c>
      <c r="AX23" s="39">
        <v>170.124</v>
      </c>
      <c r="AY23" s="40">
        <v>273.41287499999999</v>
      </c>
      <c r="AZ23" s="36">
        <v>3.0197381685059419</v>
      </c>
      <c r="BA23" s="39">
        <v>417.70299999999997</v>
      </c>
      <c r="BB23" s="40">
        <v>161.00795500000001</v>
      </c>
      <c r="BC23" s="36">
        <f t="shared" si="2"/>
        <v>0.38546037495541097</v>
      </c>
      <c r="BD23" s="39">
        <v>109.312</v>
      </c>
      <c r="BE23" s="40">
        <v>78.370555999999993</v>
      </c>
      <c r="BF23" s="36">
        <f t="shared" si="3"/>
        <v>0.71694375731850113</v>
      </c>
      <c r="BG23" s="39">
        <v>134.49600000000001</v>
      </c>
      <c r="BH23" s="40">
        <v>49.130231000000002</v>
      </c>
      <c r="BI23" s="36">
        <f t="shared" si="4"/>
        <v>0.36529139156554841</v>
      </c>
      <c r="BJ23" s="39">
        <v>53.463999999999999</v>
      </c>
      <c r="BK23" s="40">
        <v>148.737619</v>
      </c>
      <c r="BL23" s="36">
        <f t="shared" si="5"/>
        <v>2.782014420918749</v>
      </c>
      <c r="BM23" s="39">
        <v>84.370999999999995</v>
      </c>
      <c r="BN23" s="40">
        <v>13.808242</v>
      </c>
      <c r="BO23" s="36">
        <f t="shared" si="6"/>
        <v>0.16366099726209243</v>
      </c>
      <c r="BP23" s="39">
        <v>425.95400000000001</v>
      </c>
      <c r="BQ23" s="40">
        <v>228.04611</v>
      </c>
      <c r="BR23" s="36">
        <f t="shared" si="31"/>
        <v>0.53537731773853514</v>
      </c>
      <c r="BS23" s="39">
        <v>1902.7279999999998</v>
      </c>
      <c r="BT23" s="40">
        <v>758.00694799999997</v>
      </c>
      <c r="BU23" s="36">
        <f t="shared" si="32"/>
        <v>0.398379036835533</v>
      </c>
      <c r="BV23" s="39">
        <v>823.48199999999997</v>
      </c>
      <c r="BW23" s="40">
        <v>454.996464</v>
      </c>
      <c r="BX23" s="36">
        <v>1.959028038032788</v>
      </c>
      <c r="BY23" s="39">
        <v>909.09400000000005</v>
      </c>
      <c r="BZ23" s="40">
        <v>823.68186100000003</v>
      </c>
      <c r="CA23" s="36">
        <v>2.1233911803701853</v>
      </c>
      <c r="CB23" s="39">
        <v>272.63099999999997</v>
      </c>
      <c r="CC23" s="40">
        <v>568.71149800000001</v>
      </c>
      <c r="CD23" s="36">
        <v>3.9470261880042621</v>
      </c>
      <c r="CE23" s="39">
        <v>2256.1869999999999</v>
      </c>
      <c r="CF23" s="40">
        <v>1345.8741990000001</v>
      </c>
      <c r="CG23" s="36">
        <v>1.1419511973488801</v>
      </c>
      <c r="CH23" s="39">
        <v>987.90599999999995</v>
      </c>
      <c r="CI23" s="40">
        <v>1621.4842250000002</v>
      </c>
      <c r="CJ23" s="36">
        <v>3.0986786927717231</v>
      </c>
      <c r="CK23" s="39">
        <v>576.55799999999999</v>
      </c>
      <c r="CL23" s="40">
        <v>313.865635</v>
      </c>
      <c r="CM23" s="36">
        <v>0.71282522395881864</v>
      </c>
      <c r="CN23" s="39">
        <v>1613.625</v>
      </c>
      <c r="CO23" s="40">
        <v>3064.2692480000001</v>
      </c>
      <c r="CP23" s="36">
        <v>4.2543064821368564</v>
      </c>
      <c r="CQ23" s="39">
        <v>1121.1949999999999</v>
      </c>
      <c r="CR23" s="40">
        <v>880.13442299999997</v>
      </c>
      <c r="CS23" s="36">
        <v>1.4002001240379629</v>
      </c>
      <c r="CT23" s="39">
        <v>1064.431</v>
      </c>
      <c r="CU23" s="40">
        <v>2089.3660359999999</v>
      </c>
      <c r="CV23" s="36">
        <v>4.4744826970034151</v>
      </c>
      <c r="CW23" s="39">
        <v>2129.3040000000001</v>
      </c>
      <c r="CX23" s="40">
        <v>553.63526200000001</v>
      </c>
      <c r="CY23" s="36">
        <v>0.86508277756291796</v>
      </c>
      <c r="CZ23" s="39">
        <v>1319.9589999999998</v>
      </c>
      <c r="DA23" s="40">
        <v>2867.1589170000002</v>
      </c>
      <c r="DB23" s="36">
        <v>5.385177141588767</v>
      </c>
      <c r="DC23" s="39">
        <v>1820.5360000000001</v>
      </c>
      <c r="DD23" s="40">
        <v>764.68422999999996</v>
      </c>
      <c r="DE23" s="36">
        <v>0.70013544478900502</v>
      </c>
    </row>
    <row r="24" spans="1:109" s="3" customFormat="1" ht="12.75" x14ac:dyDescent="0.2">
      <c r="A24" s="43" t="s">
        <v>8</v>
      </c>
      <c r="B24" s="39">
        <v>1237.22</v>
      </c>
      <c r="C24" s="40">
        <v>773.9</v>
      </c>
      <c r="D24" s="36">
        <f t="shared" si="30"/>
        <v>0.62551526810106528</v>
      </c>
      <c r="E24" s="39">
        <v>1062.3599999999999</v>
      </c>
      <c r="F24" s="40">
        <v>327.26</v>
      </c>
      <c r="G24" s="36">
        <f t="shared" si="9"/>
        <v>0.30805000188260101</v>
      </c>
      <c r="H24" s="39">
        <v>983.09</v>
      </c>
      <c r="I24" s="40">
        <v>1274.1199999999999</v>
      </c>
      <c r="J24" s="36">
        <f t="shared" si="10"/>
        <v>1.2960359682226448</v>
      </c>
      <c r="K24" s="39">
        <v>913.92</v>
      </c>
      <c r="L24" s="40">
        <v>317.70999999999998</v>
      </c>
      <c r="M24" s="36">
        <f t="shared" si="11"/>
        <v>0.34763436624649857</v>
      </c>
      <c r="N24" s="39">
        <v>754.42</v>
      </c>
      <c r="O24" s="40">
        <v>1652.8</v>
      </c>
      <c r="P24" s="36">
        <f t="shared" si="12"/>
        <v>2.1908220884918217</v>
      </c>
      <c r="Q24" s="39">
        <v>902.7</v>
      </c>
      <c r="R24" s="40">
        <v>140.19</v>
      </c>
      <c r="S24" s="36">
        <f t="shared" si="13"/>
        <v>0.15530076437354601</v>
      </c>
      <c r="T24" s="39">
        <v>305.35000000000002</v>
      </c>
      <c r="U24" s="40">
        <v>168.4</v>
      </c>
      <c r="V24" s="36">
        <f t="shared" si="14"/>
        <v>0.55149828066153594</v>
      </c>
      <c r="W24" s="39">
        <v>629.35</v>
      </c>
      <c r="X24" s="40">
        <v>124.94</v>
      </c>
      <c r="Y24" s="36">
        <f t="shared" si="15"/>
        <v>0.19852228489711607</v>
      </c>
      <c r="Z24" s="39">
        <v>798.7</v>
      </c>
      <c r="AA24" s="40">
        <v>3161.86</v>
      </c>
      <c r="AB24" s="36">
        <f t="shared" si="38"/>
        <v>3.9587579817202956</v>
      </c>
      <c r="AC24" s="39">
        <v>623.73</v>
      </c>
      <c r="AD24" s="40">
        <v>354.05</v>
      </c>
      <c r="AE24" s="36">
        <f t="shared" si="39"/>
        <v>0.56763343113206033</v>
      </c>
      <c r="AF24" s="39">
        <v>1021.376</v>
      </c>
      <c r="AG24" s="40">
        <v>2515.9060899999999</v>
      </c>
      <c r="AH24" s="36">
        <f t="shared" si="18"/>
        <v>2.4632516233003323</v>
      </c>
      <c r="AI24" s="39">
        <v>334.255</v>
      </c>
      <c r="AJ24" s="40">
        <v>117.74920299999999</v>
      </c>
      <c r="AK24" s="36">
        <f t="shared" si="19"/>
        <v>0.35227357257183883</v>
      </c>
      <c r="AL24" s="39">
        <v>1242.712</v>
      </c>
      <c r="AM24" s="40">
        <v>1955.485023</v>
      </c>
      <c r="AN24" s="36">
        <f t="shared" si="20"/>
        <v>1.5735625173008709</v>
      </c>
      <c r="AO24" s="39">
        <v>393.80799999999999</v>
      </c>
      <c r="AP24" s="40">
        <v>107.17615499999999</v>
      </c>
      <c r="AQ24" s="36">
        <f t="shared" si="21"/>
        <v>0.27215332090765043</v>
      </c>
      <c r="AR24" s="39">
        <v>1199.586</v>
      </c>
      <c r="AS24" s="40">
        <v>3847.6082799999999</v>
      </c>
      <c r="AT24" s="36">
        <f t="shared" si="0"/>
        <v>3.207446802480189</v>
      </c>
      <c r="AU24" s="39">
        <v>583.51599999999996</v>
      </c>
      <c r="AV24" s="40">
        <v>880.84711300000004</v>
      </c>
      <c r="AW24" s="36">
        <f t="shared" si="1"/>
        <v>1.5095509171985002</v>
      </c>
      <c r="AX24" s="39">
        <v>1100.21</v>
      </c>
      <c r="AY24" s="40">
        <v>1656.307182</v>
      </c>
      <c r="AZ24" s="36">
        <f t="shared" si="22"/>
        <v>1.5054463984148481</v>
      </c>
      <c r="BA24" s="39">
        <v>687.91099999999994</v>
      </c>
      <c r="BB24" s="40">
        <v>744.15734999999995</v>
      </c>
      <c r="BC24" s="36">
        <f t="shared" si="2"/>
        <v>1.0817639927258031</v>
      </c>
      <c r="BD24" s="39">
        <v>1008.966</v>
      </c>
      <c r="BE24" s="40">
        <v>1520.1080420000001</v>
      </c>
      <c r="BF24" s="36">
        <f t="shared" si="3"/>
        <v>1.5065998675872132</v>
      </c>
      <c r="BG24" s="39">
        <v>545.82899999999995</v>
      </c>
      <c r="BH24" s="40">
        <v>647.598657</v>
      </c>
      <c r="BI24" s="36">
        <f t="shared" si="4"/>
        <v>1.1864497067762982</v>
      </c>
      <c r="BJ24" s="39">
        <v>801.83900000000006</v>
      </c>
      <c r="BK24" s="40">
        <v>1356.84394</v>
      </c>
      <c r="BL24" s="36">
        <f t="shared" si="5"/>
        <v>1.6921650605670213</v>
      </c>
      <c r="BM24" s="39">
        <v>488.702</v>
      </c>
      <c r="BN24" s="40">
        <v>556.29652999999996</v>
      </c>
      <c r="BO24" s="36">
        <f t="shared" si="6"/>
        <v>1.1383144124640374</v>
      </c>
      <c r="BP24" s="39">
        <v>1050.886</v>
      </c>
      <c r="BQ24" s="40">
        <v>1868.7098800000001</v>
      </c>
      <c r="BR24" s="36">
        <f t="shared" si="31"/>
        <v>1.7782232135550384</v>
      </c>
      <c r="BS24" s="39">
        <v>1639.7860000000001</v>
      </c>
      <c r="BT24" s="40">
        <v>162.54266999999999</v>
      </c>
      <c r="BU24" s="36">
        <f t="shared" si="32"/>
        <v>9.9124318661093572E-2</v>
      </c>
      <c r="BV24" s="39">
        <v>849.40599999999995</v>
      </c>
      <c r="BW24" s="40">
        <v>2030.3975800000001</v>
      </c>
      <c r="BX24" s="36">
        <f t="shared" si="23"/>
        <v>2.3903734845291886</v>
      </c>
      <c r="BY24" s="39">
        <v>916.80600000000004</v>
      </c>
      <c r="BZ24" s="40">
        <v>235.63836000000001</v>
      </c>
      <c r="CA24" s="36">
        <f t="shared" si="24"/>
        <v>0.25702096190469959</v>
      </c>
      <c r="CB24" s="39">
        <v>1216.482</v>
      </c>
      <c r="CC24" s="40">
        <v>2109.8712399999999</v>
      </c>
      <c r="CD24" s="36">
        <f t="shared" si="25"/>
        <v>1.7344039944692975</v>
      </c>
      <c r="CE24" s="39">
        <v>969.94799999999998</v>
      </c>
      <c r="CF24" s="40">
        <v>213.506034</v>
      </c>
      <c r="CG24" s="36">
        <f t="shared" si="33"/>
        <v>0.22012111370918855</v>
      </c>
      <c r="CH24" s="39">
        <v>870.26800000000003</v>
      </c>
      <c r="CI24" s="40">
        <v>2888.15184</v>
      </c>
      <c r="CJ24" s="36">
        <f t="shared" si="26"/>
        <v>3.3186924487629099</v>
      </c>
      <c r="CK24" s="39">
        <v>511.61700000000002</v>
      </c>
      <c r="CL24" s="40">
        <v>251.28405000000001</v>
      </c>
      <c r="CM24" s="36">
        <f t="shared" si="34"/>
        <v>0.49115656829229676</v>
      </c>
      <c r="CN24" s="39">
        <v>833.99400000000003</v>
      </c>
      <c r="CO24" s="40">
        <v>2711.95496</v>
      </c>
      <c r="CP24" s="36">
        <f t="shared" si="27"/>
        <v>3.2517679503689476</v>
      </c>
      <c r="CQ24" s="39">
        <v>447.31799999999998</v>
      </c>
      <c r="CR24" s="40">
        <v>345.248176</v>
      </c>
      <c r="CS24" s="36">
        <f t="shared" si="35"/>
        <v>0.77181820539303136</v>
      </c>
      <c r="CT24" s="39">
        <v>858.34699999999998</v>
      </c>
      <c r="CU24" s="40">
        <v>2247.3604479999999</v>
      </c>
      <c r="CV24" s="36">
        <f t="shared" si="28"/>
        <v>2.6182423285687491</v>
      </c>
      <c r="CW24" s="39">
        <v>422.435</v>
      </c>
      <c r="CX24" s="40">
        <v>102.7775</v>
      </c>
      <c r="CY24" s="36">
        <f t="shared" si="36"/>
        <v>0.24329778545811781</v>
      </c>
      <c r="CZ24" s="39">
        <v>1224.7529999999999</v>
      </c>
      <c r="DA24" s="40">
        <v>3086.0183000000002</v>
      </c>
      <c r="DB24" s="36">
        <f t="shared" si="29"/>
        <v>2.5197066673851793</v>
      </c>
      <c r="DC24" s="39">
        <v>226.44399999999999</v>
      </c>
      <c r="DD24" s="40">
        <v>36.119999999999997</v>
      </c>
      <c r="DE24" s="36">
        <f t="shared" si="37"/>
        <v>0.15950963593647877</v>
      </c>
    </row>
    <row r="25" spans="1:109" s="32" customFormat="1" ht="12.75" x14ac:dyDescent="0.2">
      <c r="A25" s="67" t="s">
        <v>71</v>
      </c>
      <c r="B25" s="80">
        <f>SUM(B19:B24)</f>
        <v>8361.91</v>
      </c>
      <c r="C25" s="69">
        <f>SUM(C19:C24)</f>
        <v>14824.349999999999</v>
      </c>
      <c r="D25" s="81">
        <f>C25/B25</f>
        <v>1.7728425682649058</v>
      </c>
      <c r="E25" s="80">
        <f>SUM(E19:E24)</f>
        <v>8607.7200000000012</v>
      </c>
      <c r="F25" s="69">
        <f>SUM(F19:F24)</f>
        <v>4979.8500000000004</v>
      </c>
      <c r="G25" s="81">
        <f>F25/E25</f>
        <v>0.5785329913147732</v>
      </c>
      <c r="H25" s="80">
        <f>SUM(H19:H24)</f>
        <v>6656.16</v>
      </c>
      <c r="I25" s="69">
        <f>SUM(I19:I24)</f>
        <v>10369.200000000001</v>
      </c>
      <c r="J25" s="81">
        <f>I25/H25</f>
        <v>1.5578351481935533</v>
      </c>
      <c r="K25" s="80">
        <f>SUM(K19:K24)</f>
        <v>9899.4599999999991</v>
      </c>
      <c r="L25" s="69">
        <f>SUM(L19:L24)</f>
        <v>6303.93</v>
      </c>
      <c r="M25" s="81">
        <f>L25/K25</f>
        <v>0.63679534035189811</v>
      </c>
      <c r="N25" s="80">
        <f>SUM(N19:N24)</f>
        <v>5268.0499999999993</v>
      </c>
      <c r="O25" s="69">
        <f>SUM(O19:O24)</f>
        <v>12698.039999999999</v>
      </c>
      <c r="P25" s="81">
        <f>O25/N25</f>
        <v>2.4103871451485848</v>
      </c>
      <c r="Q25" s="80">
        <f>SUM(Q19:Q24)</f>
        <v>9004.8100000000013</v>
      </c>
      <c r="R25" s="69">
        <f>SUM(R19:R24)</f>
        <v>4999.99</v>
      </c>
      <c r="S25" s="81">
        <f>R25/Q25</f>
        <v>0.5552576900567584</v>
      </c>
      <c r="T25" s="80">
        <f>SUM(T19:T24)</f>
        <v>5220.7700000000004</v>
      </c>
      <c r="U25" s="69">
        <f>SUM(U19:U24)</f>
        <v>5568.23</v>
      </c>
      <c r="V25" s="81">
        <f>U25/T25</f>
        <v>1.0665534011266535</v>
      </c>
      <c r="W25" s="80">
        <f>SUM(W19:W24)</f>
        <v>5145.38</v>
      </c>
      <c r="X25" s="69">
        <f>SUM(X19:X24)</f>
        <v>3792.61</v>
      </c>
      <c r="Y25" s="81">
        <f>X25/W25</f>
        <v>0.73709036067306988</v>
      </c>
      <c r="Z25" s="80">
        <f>SUM(Z19:Z24)</f>
        <v>4482.41</v>
      </c>
      <c r="AA25" s="69">
        <f>SUM(AA19:AA24)</f>
        <v>8115.0300000000007</v>
      </c>
      <c r="AB25" s="81">
        <f>AA25/Z25</f>
        <v>1.8104167177924377</v>
      </c>
      <c r="AC25" s="80">
        <f>SUM(AC19:AC24)</f>
        <v>4308.8500000000004</v>
      </c>
      <c r="AD25" s="69">
        <f>SUM(AD19:AD24)</f>
        <v>2375.84</v>
      </c>
      <c r="AE25" s="81">
        <f>AD25/AC25</f>
        <v>0.5513861006997226</v>
      </c>
      <c r="AF25" s="80">
        <f>SUM(AF19:AF24)</f>
        <v>2701.6889999999999</v>
      </c>
      <c r="AG25" s="69">
        <f>SUM(AG19:AG24)</f>
        <v>4091.981589</v>
      </c>
      <c r="AH25" s="81">
        <f>AG25/AF25</f>
        <v>1.5146012694281246</v>
      </c>
      <c r="AI25" s="80">
        <f>SUM(AI19:AI24)</f>
        <v>1639.683</v>
      </c>
      <c r="AJ25" s="69">
        <f>SUM(AJ19:AJ24)</f>
        <v>513.44343800000001</v>
      </c>
      <c r="AK25" s="81">
        <f>AJ25/AI25</f>
        <v>0.31313579393090007</v>
      </c>
      <c r="AL25" s="80">
        <f>SUM(AL19:AL24)</f>
        <v>2019.6329999999998</v>
      </c>
      <c r="AM25" s="69">
        <f>SUM(AM19:AM24)</f>
        <v>3477.5583340000003</v>
      </c>
      <c r="AN25" s="81">
        <f>AM25/AL25</f>
        <v>1.7218763676370907</v>
      </c>
      <c r="AO25" s="80">
        <f>SUM(AO19:AO24)</f>
        <v>1955.471</v>
      </c>
      <c r="AP25" s="69">
        <f>SUM(AP19:AP24)</f>
        <v>615.50890900000002</v>
      </c>
      <c r="AQ25" s="81">
        <f>AP25/AO25</f>
        <v>0.31476248382103339</v>
      </c>
      <c r="AR25" s="80">
        <f>SUM(AR19:AR24)</f>
        <v>2424.25</v>
      </c>
      <c r="AS25" s="69">
        <f>SUM(AS19:AS24)</f>
        <v>6025.7436940000007</v>
      </c>
      <c r="AT25" s="81">
        <f>AS25/AR25</f>
        <v>2.4856115062390431</v>
      </c>
      <c r="AU25" s="80">
        <f>SUM(AU19:AU24)</f>
        <v>1986.5949999999998</v>
      </c>
      <c r="AV25" s="69">
        <f>SUM(AV19:AV24)</f>
        <v>1997.4728305000001</v>
      </c>
      <c r="AW25" s="81">
        <f>AV25/AU25</f>
        <v>1.0054756155633133</v>
      </c>
      <c r="AX25" s="80">
        <f>SUM(AX19:AX24)</f>
        <v>1662.9010000000001</v>
      </c>
      <c r="AY25" s="69">
        <f>SUM(AY19:AY24)</f>
        <v>2933.6751210000002</v>
      </c>
      <c r="AZ25" s="81">
        <f>AY25/AX25</f>
        <v>1.764191085939572</v>
      </c>
      <c r="BA25" s="80">
        <f>SUM(BA19:BA24)</f>
        <v>1892.4099999999999</v>
      </c>
      <c r="BB25" s="69">
        <f>SUM(BB19:BB24)</f>
        <v>1860.070434</v>
      </c>
      <c r="BC25" s="81">
        <f>BB25/BA25</f>
        <v>0.98291090936953418</v>
      </c>
      <c r="BD25" s="80">
        <v>1967.5170000000001</v>
      </c>
      <c r="BE25" s="69">
        <v>2956.5157650000001</v>
      </c>
      <c r="BF25" s="81">
        <v>1.5026633899478379</v>
      </c>
      <c r="BG25" s="80">
        <v>1274.5309999999999</v>
      </c>
      <c r="BH25" s="69">
        <v>951.13134000000002</v>
      </c>
      <c r="BI25" s="81">
        <v>0.74625987127814075</v>
      </c>
      <c r="BJ25" s="80">
        <v>2090.873</v>
      </c>
      <c r="BK25" s="69">
        <v>3238.6653740000002</v>
      </c>
      <c r="BL25" s="81">
        <f>BK25/BJ25</f>
        <v>1.5489536542869893</v>
      </c>
      <c r="BM25" s="80">
        <v>1048.9749999999999</v>
      </c>
      <c r="BN25" s="69">
        <v>745.86757199999988</v>
      </c>
      <c r="BO25" s="81">
        <f>BN25/BM25</f>
        <v>0.71104418313115181</v>
      </c>
      <c r="BP25" s="80">
        <v>2659.9740000000002</v>
      </c>
      <c r="BQ25" s="69">
        <v>4104.8808390000004</v>
      </c>
      <c r="BR25" s="81">
        <f>BQ25/BP25</f>
        <v>1.5432033692810532</v>
      </c>
      <c r="BS25" s="80">
        <v>5454.5470000000005</v>
      </c>
      <c r="BT25" s="69">
        <v>1149.571864</v>
      </c>
      <c r="BU25" s="81">
        <f>BT25/BS25</f>
        <v>0.21075478201947842</v>
      </c>
      <c r="BV25" s="80">
        <f>SUM(BV19:BV24)</f>
        <v>4129.4349999999995</v>
      </c>
      <c r="BW25" s="69">
        <f>SUM(BW19:BW24)</f>
        <v>6396.3301929999998</v>
      </c>
      <c r="BX25" s="81">
        <f>BW25/BV25</f>
        <v>1.5489601344978188</v>
      </c>
      <c r="BY25" s="80">
        <f>SUM(BY19:BY24)</f>
        <v>3742.924</v>
      </c>
      <c r="BZ25" s="69">
        <f>SUM(BZ19:BZ24)</f>
        <v>1737.0482059999999</v>
      </c>
      <c r="CA25" s="81">
        <f>BZ25/BY25</f>
        <v>0.46408855910512742</v>
      </c>
      <c r="CB25" s="80">
        <f>SUM(CB19:CB24)</f>
        <v>5311.7919999999995</v>
      </c>
      <c r="CC25" s="69">
        <f>SUM(CC19:CC24)</f>
        <v>10060.656553499999</v>
      </c>
      <c r="CD25" s="81">
        <f>CC25/CB25</f>
        <v>1.8940230629324342</v>
      </c>
      <c r="CE25" s="80">
        <f>SUM(CE19:CE24)</f>
        <v>5872.7420000000002</v>
      </c>
      <c r="CF25" s="69">
        <f>SUM(CF19:CF24)</f>
        <v>2655.1104180000002</v>
      </c>
      <c r="CG25" s="81">
        <f>CF25/CE25</f>
        <v>0.45210745134044711</v>
      </c>
      <c r="CH25" s="80">
        <f>SUM(CH19:CH24)</f>
        <v>8716.1869999999999</v>
      </c>
      <c r="CI25" s="69">
        <f>SUM(CI19:CI24)</f>
        <v>18342.844499999999</v>
      </c>
      <c r="CJ25" s="81">
        <f>CI25/CH25</f>
        <v>2.104457430754985</v>
      </c>
      <c r="CK25" s="80">
        <f>SUM(CK19:CK24)</f>
        <v>6310.1750000000002</v>
      </c>
      <c r="CL25" s="69">
        <f>SUM(CL19:CL24)</f>
        <v>4189.1029429999999</v>
      </c>
      <c r="CM25" s="81">
        <f>CL25/CK25</f>
        <v>0.66386478077073929</v>
      </c>
      <c r="CN25" s="80">
        <f>SUM(CN19:CN24)</f>
        <v>11510.408000000001</v>
      </c>
      <c r="CO25" s="69">
        <f>SUM(CO19:CO24)</f>
        <v>21229.642878999999</v>
      </c>
      <c r="CP25" s="81">
        <f>CO25/CN25</f>
        <v>1.8443866524105832</v>
      </c>
      <c r="CQ25" s="80">
        <f>SUM(CQ19:CQ24)</f>
        <v>9983.6099999999988</v>
      </c>
      <c r="CR25" s="69">
        <f>SUM(CR19:CR24)</f>
        <v>5634.8926839999995</v>
      </c>
      <c r="CS25" s="81">
        <f>CR25/CQ25</f>
        <v>0.56441434350901132</v>
      </c>
      <c r="CT25" s="80">
        <f>SUM(CT19:CT24)</f>
        <v>10560.658000000001</v>
      </c>
      <c r="CU25" s="69">
        <f>SUM(CU19:CU24)</f>
        <v>16838.809261999999</v>
      </c>
      <c r="CV25" s="81">
        <f>CU25/CT25</f>
        <v>1.5944848570988661</v>
      </c>
      <c r="CW25" s="80">
        <f>SUM(CW19:CW24)</f>
        <v>20624.02</v>
      </c>
      <c r="CX25" s="69">
        <f>SUM(CX19:CX24)</f>
        <v>8928.7553520000001</v>
      </c>
      <c r="CY25" s="81">
        <f>CX25/CW25</f>
        <v>0.43292992113079798</v>
      </c>
      <c r="CZ25" s="80">
        <f>SUM(CZ19:CZ24)</f>
        <v>8818.4169999999995</v>
      </c>
      <c r="DA25" s="69">
        <f>SUM(DA19:DA24)</f>
        <v>20569.0028337</v>
      </c>
      <c r="DB25" s="81">
        <f>DA25/CZ25</f>
        <v>2.332505123504593</v>
      </c>
      <c r="DC25" s="80">
        <f>SUM(DC19:DC24)</f>
        <v>13761.555</v>
      </c>
      <c r="DD25" s="69">
        <f>SUM(DD19:DD24)</f>
        <v>8271.1915070000014</v>
      </c>
      <c r="DE25" s="81">
        <f>DD25/DC25</f>
        <v>0.60103611161674686</v>
      </c>
    </row>
    <row r="26" spans="1:109" s="44" customFormat="1" ht="12.75" x14ac:dyDescent="0.2">
      <c r="A26" s="7"/>
    </row>
    <row r="27" spans="1:109" s="44" customFormat="1" ht="12.75" x14ac:dyDescent="0.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c r="CO27" s="82"/>
      <c r="CP27" s="82"/>
      <c r="CQ27" s="82"/>
      <c r="CR27" s="82"/>
      <c r="CS27" s="82"/>
      <c r="CT27" s="82"/>
      <c r="CU27" s="82"/>
      <c r="CV27" s="82"/>
      <c r="CW27" s="82"/>
      <c r="CX27" s="82"/>
      <c r="CY27" s="82"/>
      <c r="CZ27" s="82"/>
      <c r="DA27" s="82"/>
      <c r="DB27" s="82"/>
      <c r="DC27" s="82"/>
      <c r="DD27" s="82"/>
      <c r="DE27" s="82"/>
    </row>
    <row r="28" spans="1:109" s="44" customFormat="1" ht="12.75" x14ac:dyDescent="0.2"/>
    <row r="29" spans="1:109" s="32" customFormat="1" ht="15.75" x14ac:dyDescent="0.25">
      <c r="A29" s="53" t="s">
        <v>59</v>
      </c>
    </row>
    <row r="30" spans="1:109" s="10" customFormat="1" ht="12.75" x14ac:dyDescent="0.2">
      <c r="A30" s="10" t="s">
        <v>60</v>
      </c>
    </row>
    <row r="31" spans="1:109" s="32" customFormat="1" ht="12.75" x14ac:dyDescent="0.2">
      <c r="B31" s="85">
        <v>2024</v>
      </c>
      <c r="C31" s="86"/>
      <c r="D31" s="86"/>
      <c r="E31" s="86"/>
      <c r="F31" s="86"/>
      <c r="G31" s="87"/>
      <c r="H31" s="85">
        <v>2023</v>
      </c>
      <c r="I31" s="86"/>
      <c r="J31" s="86"/>
      <c r="K31" s="86"/>
      <c r="L31" s="86"/>
      <c r="M31" s="87"/>
      <c r="N31" s="85">
        <v>2022</v>
      </c>
      <c r="O31" s="86"/>
      <c r="P31" s="86"/>
      <c r="Q31" s="86"/>
      <c r="R31" s="86"/>
      <c r="S31" s="87"/>
      <c r="T31" s="85">
        <v>2021</v>
      </c>
      <c r="U31" s="86"/>
      <c r="V31" s="86"/>
      <c r="W31" s="86"/>
      <c r="X31" s="86"/>
      <c r="Y31" s="87"/>
      <c r="Z31" s="85">
        <v>2020</v>
      </c>
      <c r="AA31" s="86"/>
      <c r="AB31" s="86"/>
      <c r="AC31" s="86"/>
      <c r="AD31" s="86"/>
      <c r="AE31" s="87"/>
      <c r="AF31" s="85">
        <v>2019</v>
      </c>
      <c r="AG31" s="86"/>
      <c r="AH31" s="86"/>
      <c r="AI31" s="86"/>
      <c r="AJ31" s="86"/>
      <c r="AK31" s="87"/>
      <c r="AL31" s="85">
        <v>2018</v>
      </c>
      <c r="AM31" s="86"/>
      <c r="AN31" s="86"/>
      <c r="AO31" s="86"/>
      <c r="AP31" s="86"/>
      <c r="AQ31" s="87"/>
      <c r="AR31" s="85">
        <v>2017</v>
      </c>
      <c r="AS31" s="86"/>
      <c r="AT31" s="86"/>
      <c r="AU31" s="86"/>
      <c r="AV31" s="86"/>
      <c r="AW31" s="87"/>
      <c r="AX31" s="85">
        <v>2016</v>
      </c>
      <c r="AY31" s="86"/>
      <c r="AZ31" s="86"/>
      <c r="BA31" s="86"/>
      <c r="BB31" s="86"/>
      <c r="BC31" s="87"/>
      <c r="BD31" s="85">
        <v>2015</v>
      </c>
      <c r="BE31" s="86"/>
      <c r="BF31" s="86"/>
      <c r="BG31" s="86"/>
      <c r="BH31" s="86"/>
      <c r="BI31" s="87"/>
      <c r="BJ31" s="85">
        <v>2014</v>
      </c>
      <c r="BK31" s="86"/>
      <c r="BL31" s="86"/>
      <c r="BM31" s="86"/>
      <c r="BN31" s="86"/>
      <c r="BO31" s="87"/>
      <c r="BP31" s="85">
        <v>2013</v>
      </c>
      <c r="BQ31" s="86"/>
      <c r="BR31" s="86"/>
      <c r="BS31" s="86"/>
      <c r="BT31" s="86"/>
      <c r="BU31" s="87"/>
      <c r="BV31" s="85">
        <v>2012</v>
      </c>
      <c r="BW31" s="86"/>
      <c r="BX31" s="86"/>
      <c r="BY31" s="86"/>
      <c r="BZ31" s="86"/>
      <c r="CA31" s="87"/>
      <c r="CB31" s="85">
        <v>2011</v>
      </c>
      <c r="CC31" s="86"/>
      <c r="CD31" s="86"/>
      <c r="CE31" s="86"/>
      <c r="CF31" s="86"/>
      <c r="CG31" s="87"/>
      <c r="CH31" s="85">
        <v>2010</v>
      </c>
      <c r="CI31" s="86"/>
      <c r="CJ31" s="86"/>
      <c r="CK31" s="86"/>
      <c r="CL31" s="86"/>
      <c r="CM31" s="87"/>
      <c r="CN31" s="85">
        <v>2009</v>
      </c>
      <c r="CO31" s="86"/>
      <c r="CP31" s="86"/>
      <c r="CQ31" s="86"/>
      <c r="CR31" s="86"/>
      <c r="CS31" s="87"/>
      <c r="CT31" s="85">
        <v>2008</v>
      </c>
      <c r="CU31" s="86"/>
      <c r="CV31" s="86"/>
      <c r="CW31" s="86"/>
      <c r="CX31" s="86"/>
      <c r="CY31" s="87"/>
      <c r="CZ31" s="85">
        <v>2007</v>
      </c>
      <c r="DA31" s="86"/>
      <c r="DB31" s="86"/>
      <c r="DC31" s="86"/>
      <c r="DD31" s="86"/>
      <c r="DE31" s="87"/>
    </row>
    <row r="32" spans="1:109" s="32" customFormat="1" ht="15" customHeight="1" x14ac:dyDescent="0.2">
      <c r="B32" s="88" t="s">
        <v>16</v>
      </c>
      <c r="C32" s="89"/>
      <c r="D32" s="90"/>
      <c r="E32" s="88" t="s">
        <v>86</v>
      </c>
      <c r="F32" s="89"/>
      <c r="G32" s="90"/>
      <c r="H32" s="88" t="s">
        <v>16</v>
      </c>
      <c r="I32" s="89"/>
      <c r="J32" s="90"/>
      <c r="K32" s="88" t="s">
        <v>82</v>
      </c>
      <c r="L32" s="89"/>
      <c r="M32" s="90"/>
      <c r="N32" s="88" t="s">
        <v>16</v>
      </c>
      <c r="O32" s="89"/>
      <c r="P32" s="90"/>
      <c r="Q32" s="88" t="s">
        <v>80</v>
      </c>
      <c r="R32" s="89"/>
      <c r="S32" s="90"/>
      <c r="T32" s="88" t="s">
        <v>16</v>
      </c>
      <c r="U32" s="89"/>
      <c r="V32" s="90"/>
      <c r="W32" s="88" t="s">
        <v>78</v>
      </c>
      <c r="X32" s="89"/>
      <c r="Y32" s="90"/>
      <c r="Z32" s="88" t="s">
        <v>16</v>
      </c>
      <c r="AA32" s="89"/>
      <c r="AB32" s="90"/>
      <c r="AC32" s="88" t="s">
        <v>75</v>
      </c>
      <c r="AD32" s="89"/>
      <c r="AE32" s="90"/>
      <c r="AF32" s="88" t="s">
        <v>16</v>
      </c>
      <c r="AG32" s="89"/>
      <c r="AH32" s="90"/>
      <c r="AI32" s="88" t="s">
        <v>47</v>
      </c>
      <c r="AJ32" s="89"/>
      <c r="AK32" s="90"/>
      <c r="AL32" s="88" t="s">
        <v>16</v>
      </c>
      <c r="AM32" s="89"/>
      <c r="AN32" s="90"/>
      <c r="AO32" s="88" t="s">
        <v>45</v>
      </c>
      <c r="AP32" s="89"/>
      <c r="AQ32" s="90"/>
      <c r="AR32" s="88" t="s">
        <v>16</v>
      </c>
      <c r="AS32" s="89"/>
      <c r="AT32" s="90"/>
      <c r="AU32" s="88" t="s">
        <v>43</v>
      </c>
      <c r="AV32" s="89"/>
      <c r="AW32" s="90"/>
      <c r="AX32" s="88" t="s">
        <v>16</v>
      </c>
      <c r="AY32" s="89"/>
      <c r="AZ32" s="90"/>
      <c r="BA32" s="88" t="s">
        <v>40</v>
      </c>
      <c r="BB32" s="89"/>
      <c r="BC32" s="90"/>
      <c r="BD32" s="88" t="s">
        <v>16</v>
      </c>
      <c r="BE32" s="89"/>
      <c r="BF32" s="90"/>
      <c r="BG32" s="88" t="s">
        <v>38</v>
      </c>
      <c r="BH32" s="89"/>
      <c r="BI32" s="90"/>
      <c r="BJ32" s="88" t="s">
        <v>16</v>
      </c>
      <c r="BK32" s="89"/>
      <c r="BL32" s="90"/>
      <c r="BM32" s="88" t="s">
        <v>32</v>
      </c>
      <c r="BN32" s="89"/>
      <c r="BO32" s="90"/>
      <c r="BP32" s="88" t="s">
        <v>16</v>
      </c>
      <c r="BQ32" s="89"/>
      <c r="BR32" s="90"/>
      <c r="BS32" s="88" t="s">
        <v>15</v>
      </c>
      <c r="BT32" s="89"/>
      <c r="BU32" s="90"/>
      <c r="BV32" s="88" t="s">
        <v>16</v>
      </c>
      <c r="BW32" s="89"/>
      <c r="BX32" s="90"/>
      <c r="BY32" s="88" t="s">
        <v>19</v>
      </c>
      <c r="BZ32" s="89"/>
      <c r="CA32" s="90"/>
      <c r="CB32" s="88" t="s">
        <v>16</v>
      </c>
      <c r="CC32" s="89"/>
      <c r="CD32" s="90"/>
      <c r="CE32" s="88" t="s">
        <v>22</v>
      </c>
      <c r="CF32" s="89"/>
      <c r="CG32" s="90"/>
      <c r="CH32" s="88" t="s">
        <v>16</v>
      </c>
      <c r="CI32" s="89"/>
      <c r="CJ32" s="90"/>
      <c r="CK32" s="88" t="s">
        <v>24</v>
      </c>
      <c r="CL32" s="89"/>
      <c r="CM32" s="90"/>
      <c r="CN32" s="88" t="s">
        <v>16</v>
      </c>
      <c r="CO32" s="89"/>
      <c r="CP32" s="90"/>
      <c r="CQ32" s="88" t="s">
        <v>26</v>
      </c>
      <c r="CR32" s="89"/>
      <c r="CS32" s="90"/>
      <c r="CT32" s="88" t="s">
        <v>16</v>
      </c>
      <c r="CU32" s="89"/>
      <c r="CV32" s="90"/>
      <c r="CW32" s="88" t="s">
        <v>28</v>
      </c>
      <c r="CX32" s="89"/>
      <c r="CY32" s="90"/>
      <c r="CZ32" s="88" t="s">
        <v>16</v>
      </c>
      <c r="DA32" s="89"/>
      <c r="DB32" s="90"/>
      <c r="DC32" s="88" t="s">
        <v>30</v>
      </c>
      <c r="DD32" s="89"/>
      <c r="DE32" s="90"/>
    </row>
    <row r="33" spans="1:109" s="32" customFormat="1" ht="12.75" x14ac:dyDescent="0.2">
      <c r="B33" s="91" t="s">
        <v>18</v>
      </c>
      <c r="C33" s="92"/>
      <c r="D33" s="93"/>
      <c r="E33" s="91" t="s">
        <v>87</v>
      </c>
      <c r="F33" s="92"/>
      <c r="G33" s="93"/>
      <c r="H33" s="91" t="s">
        <v>18</v>
      </c>
      <c r="I33" s="92"/>
      <c r="J33" s="93"/>
      <c r="K33" s="91" t="s">
        <v>83</v>
      </c>
      <c r="L33" s="92"/>
      <c r="M33" s="93"/>
      <c r="N33" s="91" t="s">
        <v>18</v>
      </c>
      <c r="O33" s="92"/>
      <c r="P33" s="93"/>
      <c r="Q33" s="91" t="s">
        <v>81</v>
      </c>
      <c r="R33" s="92"/>
      <c r="S33" s="93"/>
      <c r="T33" s="91" t="s">
        <v>18</v>
      </c>
      <c r="U33" s="92"/>
      <c r="V33" s="93"/>
      <c r="W33" s="91" t="s">
        <v>79</v>
      </c>
      <c r="X33" s="92"/>
      <c r="Y33" s="93"/>
      <c r="Z33" s="91" t="s">
        <v>18</v>
      </c>
      <c r="AA33" s="92"/>
      <c r="AB33" s="93"/>
      <c r="AC33" s="91" t="s">
        <v>76</v>
      </c>
      <c r="AD33" s="92"/>
      <c r="AE33" s="93"/>
      <c r="AF33" s="91" t="s">
        <v>18</v>
      </c>
      <c r="AG33" s="92"/>
      <c r="AH33" s="93"/>
      <c r="AI33" s="91" t="s">
        <v>48</v>
      </c>
      <c r="AJ33" s="92"/>
      <c r="AK33" s="93"/>
      <c r="AL33" s="91" t="s">
        <v>18</v>
      </c>
      <c r="AM33" s="92"/>
      <c r="AN33" s="93"/>
      <c r="AO33" s="91" t="s">
        <v>46</v>
      </c>
      <c r="AP33" s="92"/>
      <c r="AQ33" s="93"/>
      <c r="AR33" s="91" t="s">
        <v>18</v>
      </c>
      <c r="AS33" s="92"/>
      <c r="AT33" s="93"/>
      <c r="AU33" s="91" t="s">
        <v>44</v>
      </c>
      <c r="AV33" s="92"/>
      <c r="AW33" s="93"/>
      <c r="AX33" s="91" t="s">
        <v>18</v>
      </c>
      <c r="AY33" s="92"/>
      <c r="AZ33" s="93"/>
      <c r="BA33" s="91" t="s">
        <v>41</v>
      </c>
      <c r="BB33" s="92"/>
      <c r="BC33" s="93"/>
      <c r="BD33" s="91" t="s">
        <v>18</v>
      </c>
      <c r="BE33" s="92"/>
      <c r="BF33" s="93"/>
      <c r="BG33" s="91" t="s">
        <v>39</v>
      </c>
      <c r="BH33" s="92"/>
      <c r="BI33" s="93"/>
      <c r="BJ33" s="91" t="s">
        <v>18</v>
      </c>
      <c r="BK33" s="92"/>
      <c r="BL33" s="93"/>
      <c r="BM33" s="91" t="s">
        <v>33</v>
      </c>
      <c r="BN33" s="92"/>
      <c r="BO33" s="93"/>
      <c r="BP33" s="91" t="s">
        <v>18</v>
      </c>
      <c r="BQ33" s="92"/>
      <c r="BR33" s="93"/>
      <c r="BS33" s="91" t="s">
        <v>17</v>
      </c>
      <c r="BT33" s="92"/>
      <c r="BU33" s="93"/>
      <c r="BV33" s="91" t="s">
        <v>21</v>
      </c>
      <c r="BW33" s="92"/>
      <c r="BX33" s="93"/>
      <c r="BY33" s="91" t="s">
        <v>20</v>
      </c>
      <c r="BZ33" s="92"/>
      <c r="CA33" s="93"/>
      <c r="CB33" s="91" t="s">
        <v>21</v>
      </c>
      <c r="CC33" s="92"/>
      <c r="CD33" s="93"/>
      <c r="CE33" s="91" t="s">
        <v>23</v>
      </c>
      <c r="CF33" s="92"/>
      <c r="CG33" s="93"/>
      <c r="CH33" s="91" t="s">
        <v>21</v>
      </c>
      <c r="CI33" s="92"/>
      <c r="CJ33" s="93"/>
      <c r="CK33" s="91" t="s">
        <v>25</v>
      </c>
      <c r="CL33" s="92"/>
      <c r="CM33" s="93"/>
      <c r="CN33" s="91" t="s">
        <v>21</v>
      </c>
      <c r="CO33" s="92"/>
      <c r="CP33" s="93"/>
      <c r="CQ33" s="91" t="s">
        <v>27</v>
      </c>
      <c r="CR33" s="92"/>
      <c r="CS33" s="93"/>
      <c r="CT33" s="91" t="s">
        <v>21</v>
      </c>
      <c r="CU33" s="92"/>
      <c r="CV33" s="93"/>
      <c r="CW33" s="91" t="s">
        <v>29</v>
      </c>
      <c r="CX33" s="92"/>
      <c r="CY33" s="93"/>
      <c r="CZ33" s="91" t="s">
        <v>21</v>
      </c>
      <c r="DA33" s="92"/>
      <c r="DB33" s="93"/>
      <c r="DC33" s="91" t="s">
        <v>31</v>
      </c>
      <c r="DD33" s="92"/>
      <c r="DE33" s="93"/>
    </row>
    <row r="34" spans="1:109" s="32" customFormat="1" ht="12.75" x14ac:dyDescent="0.2">
      <c r="A34" s="77" t="s">
        <v>2</v>
      </c>
      <c r="B34" s="58" t="s">
        <v>9</v>
      </c>
      <c r="C34" s="59" t="s">
        <v>10</v>
      </c>
      <c r="D34" s="61" t="s">
        <v>14</v>
      </c>
      <c r="E34" s="58" t="s">
        <v>9</v>
      </c>
      <c r="F34" s="59" t="s">
        <v>10</v>
      </c>
      <c r="G34" s="61" t="s">
        <v>14</v>
      </c>
      <c r="H34" s="58" t="s">
        <v>9</v>
      </c>
      <c r="I34" s="59" t="s">
        <v>10</v>
      </c>
      <c r="J34" s="61" t="s">
        <v>14</v>
      </c>
      <c r="K34" s="58" t="s">
        <v>9</v>
      </c>
      <c r="L34" s="59" t="s">
        <v>10</v>
      </c>
      <c r="M34" s="61" t="s">
        <v>14</v>
      </c>
      <c r="N34" s="58" t="s">
        <v>9</v>
      </c>
      <c r="O34" s="59" t="s">
        <v>10</v>
      </c>
      <c r="P34" s="61" t="s">
        <v>14</v>
      </c>
      <c r="Q34" s="58" t="s">
        <v>9</v>
      </c>
      <c r="R34" s="59" t="s">
        <v>10</v>
      </c>
      <c r="S34" s="61" t="s">
        <v>14</v>
      </c>
      <c r="T34" s="58" t="s">
        <v>9</v>
      </c>
      <c r="U34" s="59" t="s">
        <v>10</v>
      </c>
      <c r="V34" s="61" t="s">
        <v>14</v>
      </c>
      <c r="W34" s="58" t="s">
        <v>9</v>
      </c>
      <c r="X34" s="59" t="s">
        <v>10</v>
      </c>
      <c r="Y34" s="61" t="s">
        <v>14</v>
      </c>
      <c r="Z34" s="58" t="s">
        <v>9</v>
      </c>
      <c r="AA34" s="59" t="s">
        <v>10</v>
      </c>
      <c r="AB34" s="61" t="s">
        <v>14</v>
      </c>
      <c r="AC34" s="58" t="s">
        <v>9</v>
      </c>
      <c r="AD34" s="59" t="s">
        <v>10</v>
      </c>
      <c r="AE34" s="61" t="s">
        <v>14</v>
      </c>
      <c r="AF34" s="58" t="s">
        <v>9</v>
      </c>
      <c r="AG34" s="59" t="s">
        <v>10</v>
      </c>
      <c r="AH34" s="61" t="s">
        <v>14</v>
      </c>
      <c r="AI34" s="58" t="s">
        <v>9</v>
      </c>
      <c r="AJ34" s="59" t="s">
        <v>10</v>
      </c>
      <c r="AK34" s="61" t="s">
        <v>14</v>
      </c>
      <c r="AL34" s="58" t="s">
        <v>9</v>
      </c>
      <c r="AM34" s="59" t="s">
        <v>10</v>
      </c>
      <c r="AN34" s="61" t="s">
        <v>14</v>
      </c>
      <c r="AO34" s="58" t="s">
        <v>9</v>
      </c>
      <c r="AP34" s="59" t="s">
        <v>10</v>
      </c>
      <c r="AQ34" s="61" t="s">
        <v>14</v>
      </c>
      <c r="AR34" s="58" t="s">
        <v>9</v>
      </c>
      <c r="AS34" s="59" t="s">
        <v>10</v>
      </c>
      <c r="AT34" s="61" t="s">
        <v>14</v>
      </c>
      <c r="AU34" s="58" t="s">
        <v>9</v>
      </c>
      <c r="AV34" s="59" t="s">
        <v>10</v>
      </c>
      <c r="AW34" s="61" t="s">
        <v>14</v>
      </c>
      <c r="AX34" s="58" t="s">
        <v>9</v>
      </c>
      <c r="AY34" s="59" t="s">
        <v>10</v>
      </c>
      <c r="AZ34" s="61" t="s">
        <v>14</v>
      </c>
      <c r="BA34" s="58" t="s">
        <v>9</v>
      </c>
      <c r="BB34" s="59" t="s">
        <v>10</v>
      </c>
      <c r="BC34" s="61" t="s">
        <v>14</v>
      </c>
      <c r="BD34" s="58" t="s">
        <v>9</v>
      </c>
      <c r="BE34" s="59" t="s">
        <v>10</v>
      </c>
      <c r="BF34" s="61" t="s">
        <v>14</v>
      </c>
      <c r="BG34" s="58" t="s">
        <v>9</v>
      </c>
      <c r="BH34" s="59" t="s">
        <v>10</v>
      </c>
      <c r="BI34" s="61" t="s">
        <v>14</v>
      </c>
      <c r="BJ34" s="58" t="s">
        <v>9</v>
      </c>
      <c r="BK34" s="59" t="s">
        <v>10</v>
      </c>
      <c r="BL34" s="61" t="s">
        <v>14</v>
      </c>
      <c r="BM34" s="58" t="s">
        <v>9</v>
      </c>
      <c r="BN34" s="59" t="s">
        <v>10</v>
      </c>
      <c r="BO34" s="61" t="s">
        <v>14</v>
      </c>
      <c r="BP34" s="58" t="s">
        <v>9</v>
      </c>
      <c r="BQ34" s="59" t="s">
        <v>10</v>
      </c>
      <c r="BR34" s="61" t="s">
        <v>14</v>
      </c>
      <c r="BS34" s="58" t="s">
        <v>9</v>
      </c>
      <c r="BT34" s="59" t="s">
        <v>10</v>
      </c>
      <c r="BU34" s="61" t="s">
        <v>14</v>
      </c>
      <c r="BV34" s="58" t="s">
        <v>9</v>
      </c>
      <c r="BW34" s="59" t="s">
        <v>10</v>
      </c>
      <c r="BX34" s="61" t="s">
        <v>14</v>
      </c>
      <c r="BY34" s="58" t="s">
        <v>9</v>
      </c>
      <c r="BZ34" s="59" t="s">
        <v>10</v>
      </c>
      <c r="CA34" s="61" t="s">
        <v>14</v>
      </c>
      <c r="CB34" s="58" t="s">
        <v>9</v>
      </c>
      <c r="CC34" s="59" t="s">
        <v>10</v>
      </c>
      <c r="CD34" s="61" t="s">
        <v>14</v>
      </c>
      <c r="CE34" s="58" t="s">
        <v>9</v>
      </c>
      <c r="CF34" s="59" t="s">
        <v>10</v>
      </c>
      <c r="CG34" s="61" t="s">
        <v>14</v>
      </c>
      <c r="CH34" s="58" t="s">
        <v>9</v>
      </c>
      <c r="CI34" s="59" t="s">
        <v>10</v>
      </c>
      <c r="CJ34" s="61" t="s">
        <v>14</v>
      </c>
      <c r="CK34" s="58" t="s">
        <v>9</v>
      </c>
      <c r="CL34" s="59" t="s">
        <v>10</v>
      </c>
      <c r="CM34" s="61" t="s">
        <v>14</v>
      </c>
      <c r="CN34" s="58" t="s">
        <v>9</v>
      </c>
      <c r="CO34" s="59" t="s">
        <v>10</v>
      </c>
      <c r="CP34" s="61" t="s">
        <v>14</v>
      </c>
      <c r="CQ34" s="58" t="s">
        <v>9</v>
      </c>
      <c r="CR34" s="59" t="s">
        <v>10</v>
      </c>
      <c r="CS34" s="61" t="s">
        <v>14</v>
      </c>
      <c r="CT34" s="58" t="s">
        <v>9</v>
      </c>
      <c r="CU34" s="59" t="s">
        <v>10</v>
      </c>
      <c r="CV34" s="61" t="s">
        <v>14</v>
      </c>
      <c r="CW34" s="58" t="s">
        <v>9</v>
      </c>
      <c r="CX34" s="59" t="s">
        <v>10</v>
      </c>
      <c r="CY34" s="61" t="s">
        <v>14</v>
      </c>
      <c r="CZ34" s="58" t="s">
        <v>9</v>
      </c>
      <c r="DA34" s="59" t="s">
        <v>10</v>
      </c>
      <c r="DB34" s="61" t="s">
        <v>14</v>
      </c>
      <c r="DC34" s="58" t="s">
        <v>9</v>
      </c>
      <c r="DD34" s="59" t="s">
        <v>10</v>
      </c>
      <c r="DE34" s="61" t="s">
        <v>14</v>
      </c>
    </row>
    <row r="35" spans="1:109" s="79" customFormat="1" ht="10.5" x14ac:dyDescent="0.15">
      <c r="A35" s="78" t="s">
        <v>3</v>
      </c>
      <c r="B35" s="63" t="s">
        <v>11</v>
      </c>
      <c r="C35" s="64" t="s">
        <v>12</v>
      </c>
      <c r="D35" s="66" t="s">
        <v>13</v>
      </c>
      <c r="E35" s="63" t="s">
        <v>11</v>
      </c>
      <c r="F35" s="64" t="s">
        <v>12</v>
      </c>
      <c r="G35" s="66" t="s">
        <v>13</v>
      </c>
      <c r="H35" s="63" t="s">
        <v>11</v>
      </c>
      <c r="I35" s="64" t="s">
        <v>12</v>
      </c>
      <c r="J35" s="66" t="s">
        <v>13</v>
      </c>
      <c r="K35" s="63" t="s">
        <v>11</v>
      </c>
      <c r="L35" s="64" t="s">
        <v>12</v>
      </c>
      <c r="M35" s="66" t="s">
        <v>13</v>
      </c>
      <c r="N35" s="63" t="s">
        <v>11</v>
      </c>
      <c r="O35" s="64" t="s">
        <v>12</v>
      </c>
      <c r="P35" s="66" t="s">
        <v>13</v>
      </c>
      <c r="Q35" s="63" t="s">
        <v>11</v>
      </c>
      <c r="R35" s="64" t="s">
        <v>12</v>
      </c>
      <c r="S35" s="66" t="s">
        <v>13</v>
      </c>
      <c r="T35" s="63" t="s">
        <v>11</v>
      </c>
      <c r="U35" s="64" t="s">
        <v>12</v>
      </c>
      <c r="V35" s="66" t="s">
        <v>13</v>
      </c>
      <c r="W35" s="63" t="s">
        <v>11</v>
      </c>
      <c r="X35" s="64" t="s">
        <v>12</v>
      </c>
      <c r="Y35" s="66" t="s">
        <v>13</v>
      </c>
      <c r="Z35" s="63" t="s">
        <v>11</v>
      </c>
      <c r="AA35" s="64" t="s">
        <v>12</v>
      </c>
      <c r="AB35" s="66" t="s">
        <v>13</v>
      </c>
      <c r="AC35" s="63" t="s">
        <v>11</v>
      </c>
      <c r="AD35" s="64" t="s">
        <v>12</v>
      </c>
      <c r="AE35" s="66" t="s">
        <v>13</v>
      </c>
      <c r="AF35" s="63" t="s">
        <v>11</v>
      </c>
      <c r="AG35" s="64" t="s">
        <v>12</v>
      </c>
      <c r="AH35" s="66" t="s">
        <v>13</v>
      </c>
      <c r="AI35" s="63" t="s">
        <v>11</v>
      </c>
      <c r="AJ35" s="64" t="s">
        <v>12</v>
      </c>
      <c r="AK35" s="66" t="s">
        <v>13</v>
      </c>
      <c r="AL35" s="63" t="s">
        <v>11</v>
      </c>
      <c r="AM35" s="64" t="s">
        <v>12</v>
      </c>
      <c r="AN35" s="66" t="s">
        <v>13</v>
      </c>
      <c r="AO35" s="63" t="s">
        <v>11</v>
      </c>
      <c r="AP35" s="64" t="s">
        <v>12</v>
      </c>
      <c r="AQ35" s="66" t="s">
        <v>13</v>
      </c>
      <c r="AR35" s="63" t="s">
        <v>11</v>
      </c>
      <c r="AS35" s="64" t="s">
        <v>12</v>
      </c>
      <c r="AT35" s="66" t="s">
        <v>13</v>
      </c>
      <c r="AU35" s="63" t="s">
        <v>11</v>
      </c>
      <c r="AV35" s="64" t="s">
        <v>12</v>
      </c>
      <c r="AW35" s="66" t="s">
        <v>13</v>
      </c>
      <c r="AX35" s="63" t="s">
        <v>11</v>
      </c>
      <c r="AY35" s="64" t="s">
        <v>12</v>
      </c>
      <c r="AZ35" s="66" t="s">
        <v>13</v>
      </c>
      <c r="BA35" s="63" t="s">
        <v>11</v>
      </c>
      <c r="BB35" s="64" t="s">
        <v>12</v>
      </c>
      <c r="BC35" s="66" t="s">
        <v>13</v>
      </c>
      <c r="BD35" s="63" t="s">
        <v>11</v>
      </c>
      <c r="BE35" s="64" t="s">
        <v>12</v>
      </c>
      <c r="BF35" s="66" t="s">
        <v>13</v>
      </c>
      <c r="BG35" s="63" t="s">
        <v>11</v>
      </c>
      <c r="BH35" s="64" t="s">
        <v>12</v>
      </c>
      <c r="BI35" s="66" t="s">
        <v>13</v>
      </c>
      <c r="BJ35" s="63" t="s">
        <v>11</v>
      </c>
      <c r="BK35" s="64" t="s">
        <v>12</v>
      </c>
      <c r="BL35" s="66" t="s">
        <v>13</v>
      </c>
      <c r="BM35" s="63" t="s">
        <v>11</v>
      </c>
      <c r="BN35" s="64" t="s">
        <v>12</v>
      </c>
      <c r="BO35" s="66" t="s">
        <v>13</v>
      </c>
      <c r="BP35" s="63" t="s">
        <v>11</v>
      </c>
      <c r="BQ35" s="64" t="s">
        <v>12</v>
      </c>
      <c r="BR35" s="66" t="s">
        <v>13</v>
      </c>
      <c r="BS35" s="63" t="s">
        <v>11</v>
      </c>
      <c r="BT35" s="64" t="s">
        <v>12</v>
      </c>
      <c r="BU35" s="66" t="s">
        <v>13</v>
      </c>
      <c r="BV35" s="63" t="s">
        <v>11</v>
      </c>
      <c r="BW35" s="64" t="s">
        <v>12</v>
      </c>
      <c r="BX35" s="66" t="s">
        <v>13</v>
      </c>
      <c r="BY35" s="63" t="s">
        <v>11</v>
      </c>
      <c r="BZ35" s="64" t="s">
        <v>12</v>
      </c>
      <c r="CA35" s="66" t="s">
        <v>13</v>
      </c>
      <c r="CB35" s="63" t="s">
        <v>11</v>
      </c>
      <c r="CC35" s="64" t="s">
        <v>12</v>
      </c>
      <c r="CD35" s="66" t="s">
        <v>13</v>
      </c>
      <c r="CE35" s="63" t="s">
        <v>11</v>
      </c>
      <c r="CF35" s="64" t="s">
        <v>12</v>
      </c>
      <c r="CG35" s="66" t="s">
        <v>13</v>
      </c>
      <c r="CH35" s="63" t="s">
        <v>11</v>
      </c>
      <c r="CI35" s="64" t="s">
        <v>12</v>
      </c>
      <c r="CJ35" s="66" t="s">
        <v>13</v>
      </c>
      <c r="CK35" s="63" t="s">
        <v>11</v>
      </c>
      <c r="CL35" s="64" t="s">
        <v>12</v>
      </c>
      <c r="CM35" s="66" t="s">
        <v>13</v>
      </c>
      <c r="CN35" s="63" t="s">
        <v>11</v>
      </c>
      <c r="CO35" s="64" t="s">
        <v>12</v>
      </c>
      <c r="CP35" s="66" t="s">
        <v>13</v>
      </c>
      <c r="CQ35" s="63" t="s">
        <v>11</v>
      </c>
      <c r="CR35" s="64" t="s">
        <v>12</v>
      </c>
      <c r="CS35" s="66" t="s">
        <v>13</v>
      </c>
      <c r="CT35" s="63" t="s">
        <v>11</v>
      </c>
      <c r="CU35" s="64" t="s">
        <v>12</v>
      </c>
      <c r="CV35" s="66" t="s">
        <v>13</v>
      </c>
      <c r="CW35" s="63" t="s">
        <v>11</v>
      </c>
      <c r="CX35" s="64" t="s">
        <v>12</v>
      </c>
      <c r="CY35" s="66" t="s">
        <v>13</v>
      </c>
      <c r="CZ35" s="63" t="s">
        <v>11</v>
      </c>
      <c r="DA35" s="64" t="s">
        <v>12</v>
      </c>
      <c r="DB35" s="66" t="s">
        <v>13</v>
      </c>
      <c r="DC35" s="63" t="s">
        <v>11</v>
      </c>
      <c r="DD35" s="64" t="s">
        <v>12</v>
      </c>
      <c r="DE35" s="66" t="s">
        <v>13</v>
      </c>
    </row>
    <row r="36" spans="1:109" s="44" customFormat="1" ht="12.75" x14ac:dyDescent="0.2">
      <c r="A36" s="33" t="s">
        <v>63</v>
      </c>
      <c r="B36" s="45">
        <v>5008.7</v>
      </c>
      <c r="C36" s="46">
        <v>11530.14</v>
      </c>
      <c r="D36" s="36">
        <f>C36/B36</f>
        <v>2.302022480883263</v>
      </c>
      <c r="E36" s="45">
        <v>5796.07</v>
      </c>
      <c r="F36" s="46">
        <v>4321.26</v>
      </c>
      <c r="G36" s="36">
        <f>F36/E36</f>
        <v>0.74555000198410315</v>
      </c>
      <c r="H36" s="45">
        <v>3246.18</v>
      </c>
      <c r="I36" s="46">
        <v>6486.35</v>
      </c>
      <c r="J36" s="36">
        <f>I36/H36</f>
        <v>1.9981485931156007</v>
      </c>
      <c r="K36" s="45">
        <v>7405.81</v>
      </c>
      <c r="L36" s="46">
        <v>5631.02</v>
      </c>
      <c r="M36" s="36">
        <f>L36/K36</f>
        <v>0.7603516698376005</v>
      </c>
      <c r="N36" s="45">
        <v>2613.13</v>
      </c>
      <c r="O36" s="46">
        <v>8499.4500000000007</v>
      </c>
      <c r="P36" s="36">
        <f>O36/N36</f>
        <v>3.2525936329229701</v>
      </c>
      <c r="Q36" s="45">
        <v>5403.04</v>
      </c>
      <c r="R36" s="46">
        <v>4172.92</v>
      </c>
      <c r="S36" s="36">
        <f>R36/Q36</f>
        <v>0.77232817080754546</v>
      </c>
      <c r="T36" s="45">
        <v>1101.17</v>
      </c>
      <c r="U36" s="46">
        <v>2637.37</v>
      </c>
      <c r="V36" s="36">
        <f>U36/T36</f>
        <v>2.3950616162808647</v>
      </c>
      <c r="W36" s="45">
        <v>3773.16</v>
      </c>
      <c r="X36" s="46">
        <v>3611.37</v>
      </c>
      <c r="Y36" s="36">
        <f>X36/W36</f>
        <v>0.95712082180453517</v>
      </c>
      <c r="Z36" s="45">
        <v>1.93</v>
      </c>
      <c r="AA36" s="46">
        <v>7.8</v>
      </c>
      <c r="AB36" s="36">
        <f>AA36/Z36</f>
        <v>4.0414507772020727</v>
      </c>
      <c r="AC36" s="45">
        <v>1943.54</v>
      </c>
      <c r="AD36" s="46">
        <v>1726.21</v>
      </c>
      <c r="AE36" s="36">
        <f>AD36/AC36</f>
        <v>0.88817827263652926</v>
      </c>
      <c r="AF36" s="45">
        <v>2.2549999999999999</v>
      </c>
      <c r="AG36" s="46">
        <v>11.898999999999999</v>
      </c>
      <c r="AH36" s="36">
        <f>AG36/AF36</f>
        <v>5.2767184035476715</v>
      </c>
      <c r="AI36" s="45">
        <v>40.398000000000003</v>
      </c>
      <c r="AJ36" s="46">
        <v>67.340765000000005</v>
      </c>
      <c r="AK36" s="36">
        <f>AJ36/AI36</f>
        <v>1.666933140254468</v>
      </c>
      <c r="AL36" s="45">
        <v>11.451000000000001</v>
      </c>
      <c r="AM36" s="46">
        <v>41.271296</v>
      </c>
      <c r="AN36" s="36">
        <f>AM36/AL36</f>
        <v>3.6041652257444761</v>
      </c>
      <c r="AO36" s="45">
        <v>0.14299999999999999</v>
      </c>
      <c r="AP36" s="46">
        <v>5.4339999999999996E-3</v>
      </c>
      <c r="AQ36" s="36">
        <f>AP36/AO36</f>
        <v>3.7999999999999999E-2</v>
      </c>
      <c r="AR36" s="45">
        <v>111.407</v>
      </c>
      <c r="AS36" s="46">
        <v>359.33001100000001</v>
      </c>
      <c r="AT36" s="36">
        <f>AS36/AR36</f>
        <v>3.2253809096376354</v>
      </c>
      <c r="AU36" s="45">
        <v>301.64499999999998</v>
      </c>
      <c r="AV36" s="46">
        <v>902.2466435</v>
      </c>
      <c r="AW36" s="36">
        <f>AV36/AU36</f>
        <v>2.9910876808831577</v>
      </c>
      <c r="AX36" s="45">
        <v>2.7589999999999999</v>
      </c>
      <c r="AY36" s="46">
        <v>11.5388</v>
      </c>
      <c r="AZ36" s="36">
        <f>AY36/AX36</f>
        <v>4.1822399420079739</v>
      </c>
      <c r="BA36" s="45">
        <v>296.08699999999999</v>
      </c>
      <c r="BB36" s="46">
        <v>775.46805800000004</v>
      </c>
      <c r="BC36" s="36">
        <f t="shared" ref="BC36:BC39" si="40">BB36/BA36</f>
        <v>2.6190547305352823</v>
      </c>
      <c r="BD36" s="45">
        <v>4.016</v>
      </c>
      <c r="BE36" s="46">
        <v>14.619949999999999</v>
      </c>
      <c r="BF36" s="36">
        <v>3.6404257968127487</v>
      </c>
      <c r="BG36" s="45">
        <v>2.0990000000000002</v>
      </c>
      <c r="BH36" s="46">
        <v>0.1419</v>
      </c>
      <c r="BI36" s="36">
        <v>6.7603620771796089E-2</v>
      </c>
      <c r="BJ36" s="45">
        <v>6.79</v>
      </c>
      <c r="BK36" s="46">
        <v>15.537470000000001</v>
      </c>
      <c r="BL36" s="36">
        <f t="shared" ref="BL36:BL39" si="41">BK36/BJ36</f>
        <v>2.2882871870397645</v>
      </c>
      <c r="BM36" s="45">
        <v>5.173</v>
      </c>
      <c r="BN36" s="46">
        <v>2.0851000000000002</v>
      </c>
      <c r="BO36" s="36">
        <f t="shared" ref="BO36:BO39" si="42">BN36/BM36</f>
        <v>0.40307365165281273</v>
      </c>
      <c r="BP36" s="45">
        <v>387.67500000000001</v>
      </c>
      <c r="BQ36" s="46">
        <v>647.48884099999998</v>
      </c>
      <c r="BR36" s="36">
        <f t="shared" ref="BR36:BR39" si="43">BQ36/BP36</f>
        <v>1.6701846675694847</v>
      </c>
      <c r="BS36" s="45">
        <v>484.92700000000002</v>
      </c>
      <c r="BT36" s="46">
        <v>759.67327799999998</v>
      </c>
      <c r="BU36" s="36">
        <f t="shared" ref="BU36:BU39" si="44">BT36/BS36</f>
        <v>1.566572449049032</v>
      </c>
      <c r="BV36" s="45">
        <v>1667.6890000000001</v>
      </c>
      <c r="BW36" s="46">
        <v>2780.3578050000001</v>
      </c>
      <c r="BX36" s="36">
        <f t="shared" ref="BX36:BX39" si="45">BW36/BV36</f>
        <v>1.6671920274103864</v>
      </c>
      <c r="BY36" s="45">
        <v>1685.8130000000001</v>
      </c>
      <c r="BZ36" s="46">
        <v>863.25606900000002</v>
      </c>
      <c r="CA36" s="36">
        <f t="shared" ref="CA36:CA39" si="46">BZ36/BY36</f>
        <v>0.51207107134658469</v>
      </c>
      <c r="CB36" s="45">
        <v>2824.65</v>
      </c>
      <c r="CC36" s="46">
        <v>6146.7422139999999</v>
      </c>
      <c r="CD36" s="36">
        <f t="shared" ref="CD36:CD39" si="47">CC36/CB36</f>
        <v>2.1761075581045439</v>
      </c>
      <c r="CE36" s="45">
        <v>2979.0740000000001</v>
      </c>
      <c r="CF36" s="46">
        <v>2187.4456289999998</v>
      </c>
      <c r="CG36" s="36">
        <f t="shared" ref="CG36:CG39" si="48">CF36/CE36</f>
        <v>0.73427032326152342</v>
      </c>
      <c r="CH36" s="45">
        <v>6499.1769999999997</v>
      </c>
      <c r="CI36" s="46">
        <v>14090.080733999999</v>
      </c>
      <c r="CJ36" s="36">
        <f t="shared" ref="CJ36:CJ39" si="49">CI36/CH36</f>
        <v>2.1679792278314625</v>
      </c>
      <c r="CK36" s="45">
        <v>4963.0169999999998</v>
      </c>
      <c r="CL36" s="46">
        <v>3648.0858920000001</v>
      </c>
      <c r="CM36" s="36">
        <f t="shared" ref="CM36:CM39" si="50">CL36/CK36</f>
        <v>0.73505407940371759</v>
      </c>
      <c r="CN36" s="45">
        <v>9098.2330000000002</v>
      </c>
      <c r="CO36" s="46">
        <v>16875.737410999998</v>
      </c>
      <c r="CP36" s="36">
        <f t="shared" ref="CP36:CP39" si="51">CO36/CN36</f>
        <v>1.8548368030363696</v>
      </c>
      <c r="CQ36" s="45">
        <v>8798.5640000000003</v>
      </c>
      <c r="CR36" s="46">
        <v>5074.4210510000003</v>
      </c>
      <c r="CS36" s="36">
        <f t="shared" ref="CS36:CS39" si="52">CR36/CQ36</f>
        <v>0.57673286811347857</v>
      </c>
      <c r="CT36" s="45">
        <v>7304.6189999999997</v>
      </c>
      <c r="CU36" s="46">
        <v>11303.7101</v>
      </c>
      <c r="CV36" s="36">
        <f t="shared" ref="CV36:CV39" si="53">CU36/CT36</f>
        <v>1.5474742898979401</v>
      </c>
      <c r="CW36" s="45">
        <v>17586.407999999999</v>
      </c>
      <c r="CX36" s="46">
        <v>7998.6858670000001</v>
      </c>
      <c r="CY36" s="36">
        <f t="shared" ref="CY36:CY39" si="54">CX36/CW36</f>
        <v>0.45482203455077352</v>
      </c>
      <c r="CZ36" s="45">
        <v>5495.2979999999998</v>
      </c>
      <c r="DA36" s="46">
        <v>14629.290585700001</v>
      </c>
      <c r="DB36" s="36">
        <f t="shared" ref="DB36:DB39" si="55">DA36/CZ36</f>
        <v>2.6621469091758083</v>
      </c>
      <c r="DC36" s="45">
        <v>11183.552</v>
      </c>
      <c r="DD36" s="46">
        <v>7360.5120470000002</v>
      </c>
      <c r="DE36" s="36">
        <f t="shared" ref="DE36:DE39" si="56">DD36/DC36</f>
        <v>0.65815512343484439</v>
      </c>
    </row>
    <row r="37" spans="1:109" s="44" customFormat="1" ht="12.75" x14ac:dyDescent="0.2">
      <c r="A37" s="41" t="s">
        <v>64</v>
      </c>
      <c r="B37" s="45">
        <v>862.83</v>
      </c>
      <c r="C37" s="46">
        <v>550.19000000000005</v>
      </c>
      <c r="D37" s="36">
        <f>C37/B37</f>
        <v>0.63765747598020472</v>
      </c>
      <c r="E37" s="45">
        <v>1383.8</v>
      </c>
      <c r="F37" s="46">
        <v>193.2</v>
      </c>
      <c r="G37" s="36">
        <f>F37/E37</f>
        <v>0.13961555138025725</v>
      </c>
      <c r="H37" s="45">
        <v>1467.18</v>
      </c>
      <c r="I37" s="46">
        <v>431.52</v>
      </c>
      <c r="J37" s="36">
        <f>I37/H37</f>
        <v>0.29411524148366253</v>
      </c>
      <c r="K37" s="45">
        <v>1078.4000000000001</v>
      </c>
      <c r="L37" s="46">
        <v>181.52</v>
      </c>
      <c r="M37" s="36">
        <f>L37/K37</f>
        <v>0.16832344213649852</v>
      </c>
      <c r="N37" s="45">
        <v>1162.6300000000001</v>
      </c>
      <c r="O37" s="46">
        <v>447.93</v>
      </c>
      <c r="P37" s="36">
        <f>O37/N37</f>
        <v>0.3852730447347823</v>
      </c>
      <c r="Q37" s="45">
        <v>1420.57</v>
      </c>
      <c r="R37" s="46">
        <v>190.77</v>
      </c>
      <c r="S37" s="36">
        <f>R37/Q37</f>
        <v>0.13429116481412393</v>
      </c>
      <c r="T37" s="45">
        <v>2757.3</v>
      </c>
      <c r="U37" s="46">
        <v>548.07000000000005</v>
      </c>
      <c r="V37" s="36">
        <f>U37/T37</f>
        <v>0.19877053639429879</v>
      </c>
      <c r="W37" s="45">
        <v>494.38</v>
      </c>
      <c r="X37" s="46">
        <v>20.83</v>
      </c>
      <c r="Y37" s="36">
        <f>X37/W37</f>
        <v>4.2133581455560495E-2</v>
      </c>
      <c r="Z37" s="45">
        <v>2580.7199999999998</v>
      </c>
      <c r="AA37" s="46">
        <v>1063.43</v>
      </c>
      <c r="AB37" s="36">
        <f>AA37/Z37</f>
        <v>0.41206717505192353</v>
      </c>
      <c r="AC37" s="45">
        <v>1376.52</v>
      </c>
      <c r="AD37" s="46">
        <v>84.77</v>
      </c>
      <c r="AE37" s="36">
        <f>AD37/AC37</f>
        <v>6.1582832069276144E-2</v>
      </c>
      <c r="AF37" s="45">
        <v>1210.047</v>
      </c>
      <c r="AG37" s="46">
        <v>302.28405199999997</v>
      </c>
      <c r="AH37" s="36">
        <f>AG37/AF37</f>
        <v>0.24981182714390429</v>
      </c>
      <c r="AI37" s="45">
        <v>1011.751</v>
      </c>
      <c r="AJ37" s="46">
        <v>161.68372400000001</v>
      </c>
      <c r="AK37" s="36">
        <f>AJ37/AI37</f>
        <v>0.15980584550941884</v>
      </c>
      <c r="AL37" s="45">
        <v>213.48599999999999</v>
      </c>
      <c r="AM37" s="46">
        <v>105.691765</v>
      </c>
      <c r="AN37" s="36">
        <f>AM37/AL37</f>
        <v>0.49507585977534829</v>
      </c>
      <c r="AO37" s="45">
        <v>1126.8340000000001</v>
      </c>
      <c r="AP37" s="46">
        <v>251.076109</v>
      </c>
      <c r="AQ37" s="36">
        <f>AP37/AO37</f>
        <v>0.22281552473567534</v>
      </c>
      <c r="AR37" s="45">
        <v>434.28100000000001</v>
      </c>
      <c r="AS37" s="46">
        <v>198.19117</v>
      </c>
      <c r="AT37" s="36">
        <f>AS37/AR37</f>
        <v>0.45636620068573114</v>
      </c>
      <c r="AU37" s="45">
        <v>927.93499999999995</v>
      </c>
      <c r="AV37" s="46">
        <v>462.92290400000002</v>
      </c>
      <c r="AW37" s="36">
        <f>AV37/AU37</f>
        <v>0.49887427890962194</v>
      </c>
      <c r="AX37" s="45">
        <v>143.803</v>
      </c>
      <c r="AY37" s="46">
        <v>51.656032000000003</v>
      </c>
      <c r="AZ37" s="36">
        <f>AY37/AX37</f>
        <v>0.35921386897352631</v>
      </c>
      <c r="BA37" s="45">
        <v>443.86099999999999</v>
      </c>
      <c r="BB37" s="46">
        <v>141.11841899999999</v>
      </c>
      <c r="BC37" s="36">
        <f t="shared" si="40"/>
        <v>0.31793381035954948</v>
      </c>
      <c r="BD37" s="45">
        <v>593.59900000000005</v>
      </c>
      <c r="BE37" s="46">
        <v>100.443082</v>
      </c>
      <c r="BF37" s="36">
        <v>0.1692103288583707</v>
      </c>
      <c r="BG37" s="45">
        <v>403.46300000000002</v>
      </c>
      <c r="BH37" s="46">
        <v>77.490717000000004</v>
      </c>
      <c r="BI37" s="36">
        <v>0.19206399843356145</v>
      </c>
      <c r="BJ37" s="45">
        <v>765.97</v>
      </c>
      <c r="BK37" s="46">
        <v>154.069625</v>
      </c>
      <c r="BL37" s="36">
        <f t="shared" si="41"/>
        <v>0.20114315834823818</v>
      </c>
      <c r="BM37" s="45">
        <v>451.13299999999998</v>
      </c>
      <c r="BN37" s="46">
        <v>108.40136</v>
      </c>
      <c r="BO37" s="36">
        <f t="shared" si="42"/>
        <v>0.24028692203851193</v>
      </c>
      <c r="BP37" s="45">
        <v>303.02199999999999</v>
      </c>
      <c r="BQ37" s="46">
        <v>131.04461000000001</v>
      </c>
      <c r="BR37" s="36">
        <f t="shared" si="43"/>
        <v>0.43245906237830922</v>
      </c>
      <c r="BS37" s="45">
        <v>850.327</v>
      </c>
      <c r="BT37" s="46">
        <v>87.080100000000002</v>
      </c>
      <c r="BU37" s="36">
        <f t="shared" si="44"/>
        <v>0.10240777959537919</v>
      </c>
      <c r="BV37" s="45">
        <v>381.21300000000002</v>
      </c>
      <c r="BW37" s="46">
        <v>98.356880000000004</v>
      </c>
      <c r="BX37" s="36">
        <f t="shared" si="45"/>
        <v>0.25801029870439884</v>
      </c>
      <c r="BY37" s="45">
        <v>317.48599999999999</v>
      </c>
      <c r="BZ37" s="46">
        <v>70.189400000000006</v>
      </c>
      <c r="CA37" s="36">
        <f t="shared" si="46"/>
        <v>0.22107872473116927</v>
      </c>
      <c r="CB37" s="45">
        <v>307.85399999999998</v>
      </c>
      <c r="CC37" s="46">
        <v>116.8882</v>
      </c>
      <c r="CD37" s="36">
        <f t="shared" si="47"/>
        <v>0.37968712441611935</v>
      </c>
      <c r="CE37" s="45">
        <v>423.88</v>
      </c>
      <c r="CF37" s="46">
        <v>92.793289999999999</v>
      </c>
      <c r="CG37" s="36">
        <f t="shared" si="48"/>
        <v>0.21891405586486742</v>
      </c>
      <c r="CH37" s="45">
        <v>693.351</v>
      </c>
      <c r="CI37" s="46">
        <v>212.45949999999999</v>
      </c>
      <c r="CJ37" s="36">
        <f t="shared" si="49"/>
        <v>0.30642416323045613</v>
      </c>
      <c r="CK37" s="45">
        <v>437.84899999999999</v>
      </c>
      <c r="CL37" s="46">
        <v>77.43826</v>
      </c>
      <c r="CM37" s="36">
        <f t="shared" si="50"/>
        <v>0.17686065287347921</v>
      </c>
      <c r="CN37" s="45">
        <v>892.80899999999997</v>
      </c>
      <c r="CO37" s="46">
        <v>419.272313</v>
      </c>
      <c r="CP37" s="36">
        <f t="shared" si="51"/>
        <v>0.46961031194802028</v>
      </c>
      <c r="CQ37" s="45">
        <v>489.17099999999999</v>
      </c>
      <c r="CR37" s="46">
        <v>101.83311999999999</v>
      </c>
      <c r="CS37" s="36">
        <f t="shared" si="52"/>
        <v>0.20817489180675058</v>
      </c>
      <c r="CT37" s="45">
        <v>882.82399999999996</v>
      </c>
      <c r="CU37" s="46">
        <v>273.61516999999998</v>
      </c>
      <c r="CV37" s="36">
        <f t="shared" si="53"/>
        <v>0.30993173044683875</v>
      </c>
      <c r="CW37" s="45">
        <v>871.61</v>
      </c>
      <c r="CX37" s="46">
        <v>208.75312</v>
      </c>
      <c r="CY37" s="36">
        <f t="shared" si="54"/>
        <v>0.23950289693785062</v>
      </c>
      <c r="CZ37" s="45">
        <v>796.99800000000005</v>
      </c>
      <c r="DA37" s="46">
        <v>184.05475000000001</v>
      </c>
      <c r="DB37" s="36">
        <f t="shared" si="55"/>
        <v>0.23093502116692891</v>
      </c>
      <c r="DC37" s="45">
        <v>786.90200000000004</v>
      </c>
      <c r="DD37" s="46">
        <v>259.023976</v>
      </c>
      <c r="DE37" s="36">
        <f t="shared" si="56"/>
        <v>0.32916929427044284</v>
      </c>
    </row>
    <row r="38" spans="1:109" s="44" customFormat="1" ht="12.75" x14ac:dyDescent="0.2">
      <c r="A38" s="41" t="s">
        <v>65</v>
      </c>
      <c r="B38" s="45">
        <v>2317.9299999999998</v>
      </c>
      <c r="C38" s="46">
        <v>2476.96</v>
      </c>
      <c r="D38" s="36">
        <f t="shared" ref="D38:D39" si="57">C38/B38</f>
        <v>1.0686086292510992</v>
      </c>
      <c r="E38" s="45">
        <v>1085.79</v>
      </c>
      <c r="F38" s="46">
        <v>169.75</v>
      </c>
      <c r="G38" s="36">
        <f t="shared" ref="G38:G39" si="58">F38/E38</f>
        <v>0.15633778170732832</v>
      </c>
      <c r="H38" s="45">
        <v>1756.31</v>
      </c>
      <c r="I38" s="46">
        <v>3137.17</v>
      </c>
      <c r="J38" s="36">
        <f t="shared" ref="J38:J39" si="59">I38/H38</f>
        <v>1.7862279438140192</v>
      </c>
      <c r="K38" s="45">
        <v>1148.57</v>
      </c>
      <c r="L38" s="46">
        <v>350.33</v>
      </c>
      <c r="M38" s="36">
        <f t="shared" ref="M38:M39" si="60">L38/K38</f>
        <v>0.3050140609627624</v>
      </c>
      <c r="N38" s="45">
        <v>1240.81</v>
      </c>
      <c r="O38" s="46">
        <v>3426.53</v>
      </c>
      <c r="P38" s="36">
        <f t="shared" ref="P38:P39" si="61">O38/N38</f>
        <v>2.7615267446264942</v>
      </c>
      <c r="Q38" s="45">
        <v>1987.87</v>
      </c>
      <c r="R38" s="46">
        <v>596.14</v>
      </c>
      <c r="S38" s="36">
        <f t="shared" ref="S38:S39" si="62">R38/Q38</f>
        <v>0.2998888257280406</v>
      </c>
      <c r="T38" s="45">
        <v>1033.72</v>
      </c>
      <c r="U38" s="46">
        <v>2087.5100000000002</v>
      </c>
      <c r="V38" s="36">
        <f t="shared" ref="V38:V39" si="63">U38/T38</f>
        <v>2.0194153155593391</v>
      </c>
      <c r="W38" s="45">
        <v>689.19</v>
      </c>
      <c r="X38" s="46">
        <v>117.55</v>
      </c>
      <c r="Y38" s="36">
        <f t="shared" ref="Y38:Y39" si="64">X38/W38</f>
        <v>0.17056254443622221</v>
      </c>
      <c r="Z38" s="45">
        <v>1630.15</v>
      </c>
      <c r="AA38" s="46">
        <v>6761.64</v>
      </c>
      <c r="AB38" s="36">
        <f t="shared" ref="AB38:AB39" si="65">AA38/Z38</f>
        <v>4.1478636935251361</v>
      </c>
      <c r="AC38" s="45">
        <v>808.72</v>
      </c>
      <c r="AD38" s="46">
        <v>464.04</v>
      </c>
      <c r="AE38" s="36">
        <f t="shared" ref="AE38:AE39" si="66">AD38/AC38</f>
        <v>0.5737956276585221</v>
      </c>
      <c r="AF38" s="45">
        <v>1277.229</v>
      </c>
      <c r="AG38" s="46">
        <v>3512.1658280000001</v>
      </c>
      <c r="AH38" s="36">
        <f t="shared" ref="AH38:AH39" si="67">AG38/AF38</f>
        <v>2.7498325108496595</v>
      </c>
      <c r="AI38" s="45">
        <v>396.46699999999998</v>
      </c>
      <c r="AJ38" s="46">
        <v>245.38875899999999</v>
      </c>
      <c r="AK38" s="36">
        <f t="shared" ref="AK38:AK39" si="68">AJ38/AI38</f>
        <v>0.61893867333220676</v>
      </c>
      <c r="AL38" s="45">
        <v>1606.287</v>
      </c>
      <c r="AM38" s="46">
        <v>3086.1280230000002</v>
      </c>
      <c r="AN38" s="36">
        <f t="shared" ref="AN38:AN39" si="69">AM38/AL38</f>
        <v>1.9212805824861934</v>
      </c>
      <c r="AO38" s="45">
        <v>624.51700000000005</v>
      </c>
      <c r="AP38" s="46">
        <v>330.01865500000002</v>
      </c>
      <c r="AQ38" s="36">
        <f t="shared" ref="AQ38:AQ39" si="70">AP38/AO38</f>
        <v>0.52843822506032656</v>
      </c>
      <c r="AR38" s="45">
        <v>1704.212</v>
      </c>
      <c r="AS38" s="46">
        <v>5241.3949229999998</v>
      </c>
      <c r="AT38" s="36">
        <f t="shared" ref="AT38:AT39" si="71">AS38/AR38</f>
        <v>3.0755533484097048</v>
      </c>
      <c r="AU38" s="45">
        <v>575.24400000000003</v>
      </c>
      <c r="AV38" s="46">
        <v>629.77358300000003</v>
      </c>
      <c r="AW38" s="36">
        <f t="shared" ref="AW38:AW39" si="72">AV38/AU38</f>
        <v>1.0947938318348387</v>
      </c>
      <c r="AX38" s="45">
        <v>1369.8489999999999</v>
      </c>
      <c r="AY38" s="46">
        <v>2691.033414</v>
      </c>
      <c r="AZ38" s="36">
        <f t="shared" ref="AZ38:AZ39" si="73">AY38/AX38</f>
        <v>1.9644744887940204</v>
      </c>
      <c r="BA38" s="45">
        <v>956.34799999999996</v>
      </c>
      <c r="BB38" s="46">
        <v>940.15862100000004</v>
      </c>
      <c r="BC38" s="36">
        <f t="shared" si="40"/>
        <v>0.98307166533521284</v>
      </c>
      <c r="BD38" s="45">
        <v>1218.4369999999999</v>
      </c>
      <c r="BE38" s="46">
        <v>2730.8088080000002</v>
      </c>
      <c r="BF38" s="36">
        <v>2.2412392335426454</v>
      </c>
      <c r="BG38" s="45">
        <v>680.31899999999996</v>
      </c>
      <c r="BH38" s="46">
        <v>868.08482300000003</v>
      </c>
      <c r="BI38" s="36">
        <v>1.2759967353550321</v>
      </c>
      <c r="BJ38" s="45">
        <v>1171.8389999999999</v>
      </c>
      <c r="BK38" s="46">
        <v>2971.4346599999999</v>
      </c>
      <c r="BL38" s="36">
        <f t="shared" si="41"/>
        <v>2.5357021399697399</v>
      </c>
      <c r="BM38" s="45">
        <v>416.48</v>
      </c>
      <c r="BN38" s="46">
        <v>627.78961900000002</v>
      </c>
      <c r="BO38" s="36">
        <f t="shared" si="42"/>
        <v>1.5073703875336151</v>
      </c>
      <c r="BP38" s="45">
        <v>1516.77</v>
      </c>
      <c r="BQ38" s="46">
        <v>3216.1175680000001</v>
      </c>
      <c r="BR38" s="36">
        <f t="shared" si="43"/>
        <v>2.1203726128549483</v>
      </c>
      <c r="BS38" s="45">
        <v>792.22400000000005</v>
      </c>
      <c r="BT38" s="46">
        <v>240.7689</v>
      </c>
      <c r="BU38" s="36">
        <f t="shared" si="44"/>
        <v>0.30391518055499456</v>
      </c>
      <c r="BV38" s="45">
        <v>1339.374</v>
      </c>
      <c r="BW38" s="46">
        <v>3419.9434070000002</v>
      </c>
      <c r="BX38" s="36">
        <f t="shared" si="45"/>
        <v>2.5533894244624729</v>
      </c>
      <c r="BY38" s="45">
        <v>750.25199999999995</v>
      </c>
      <c r="BZ38" s="46">
        <v>340.700084</v>
      </c>
      <c r="CA38" s="36">
        <f t="shared" si="46"/>
        <v>0.45411419629671101</v>
      </c>
      <c r="CB38" s="45">
        <v>2043.3230000000001</v>
      </c>
      <c r="CC38" s="46">
        <v>3695.6694729999999</v>
      </c>
      <c r="CD38" s="36">
        <f t="shared" si="47"/>
        <v>1.8086565232222218</v>
      </c>
      <c r="CE38" s="45">
        <v>959.68200000000002</v>
      </c>
      <c r="CF38" s="46">
        <v>366.45625000000001</v>
      </c>
      <c r="CG38" s="36">
        <f t="shared" si="48"/>
        <v>0.38185174880845946</v>
      </c>
      <c r="CH38" s="45">
        <v>1375.191</v>
      </c>
      <c r="CI38" s="46">
        <v>3951.6381409999999</v>
      </c>
      <c r="CJ38" s="36">
        <f t="shared" si="49"/>
        <v>2.8735194900199317</v>
      </c>
      <c r="CK38" s="45">
        <v>672.36900000000003</v>
      </c>
      <c r="CL38" s="46">
        <v>461.66874999999999</v>
      </c>
      <c r="CM38" s="36">
        <f t="shared" si="50"/>
        <v>0.68663003499566455</v>
      </c>
      <c r="CN38" s="45">
        <v>1334.741</v>
      </c>
      <c r="CO38" s="46">
        <v>3805.2896900000001</v>
      </c>
      <c r="CP38" s="36">
        <f t="shared" si="51"/>
        <v>2.8509573692574066</v>
      </c>
      <c r="CQ38" s="45">
        <v>578.75699999999995</v>
      </c>
      <c r="CR38" s="46">
        <v>457.32325300000002</v>
      </c>
      <c r="CS38" s="36">
        <f t="shared" si="52"/>
        <v>0.7901818086001553</v>
      </c>
      <c r="CT38" s="45">
        <v>1368.961</v>
      </c>
      <c r="CU38" s="46">
        <v>2938.3749739999998</v>
      </c>
      <c r="CV38" s="36">
        <f t="shared" si="53"/>
        <v>2.1464270888652051</v>
      </c>
      <c r="CW38" s="45">
        <v>827.71699999999998</v>
      </c>
      <c r="CX38" s="46">
        <v>163.17913999999999</v>
      </c>
      <c r="CY38" s="36">
        <f t="shared" si="54"/>
        <v>0.19714363725766174</v>
      </c>
      <c r="CZ38" s="45">
        <v>1500.3510000000001</v>
      </c>
      <c r="DA38" s="46">
        <v>3374.1244369999999</v>
      </c>
      <c r="DB38" s="36">
        <f t="shared" si="55"/>
        <v>2.2488900510613847</v>
      </c>
      <c r="DC38" s="45">
        <v>510.45499999999998</v>
      </c>
      <c r="DD38" s="46">
        <v>76.973213999999999</v>
      </c>
      <c r="DE38" s="36">
        <f t="shared" si="56"/>
        <v>0.1507933392757442</v>
      </c>
    </row>
    <row r="39" spans="1:109" s="44" customFormat="1" ht="12.75" x14ac:dyDescent="0.2">
      <c r="A39" s="43" t="s">
        <v>66</v>
      </c>
      <c r="B39" s="47">
        <v>172.46</v>
      </c>
      <c r="C39" s="48">
        <v>267.05</v>
      </c>
      <c r="D39" s="36">
        <f t="shared" si="57"/>
        <v>1.5484750086976691</v>
      </c>
      <c r="E39" s="47">
        <v>342.07</v>
      </c>
      <c r="F39" s="48">
        <v>295.64999999999998</v>
      </c>
      <c r="G39" s="36">
        <f t="shared" si="58"/>
        <v>0.86429678136054022</v>
      </c>
      <c r="H39" s="47">
        <v>186.49</v>
      </c>
      <c r="I39" s="48">
        <v>314.14</v>
      </c>
      <c r="J39" s="36">
        <f t="shared" si="59"/>
        <v>1.6844871038661589</v>
      </c>
      <c r="K39" s="47">
        <v>266.68</v>
      </c>
      <c r="L39" s="48">
        <v>141.08000000000001</v>
      </c>
      <c r="M39" s="36">
        <f t="shared" si="60"/>
        <v>0.52902354882255886</v>
      </c>
      <c r="N39" s="47">
        <v>251.47</v>
      </c>
      <c r="O39" s="48">
        <v>324.13</v>
      </c>
      <c r="P39" s="36">
        <f t="shared" si="61"/>
        <v>1.2889410267626358</v>
      </c>
      <c r="Q39" s="47">
        <v>193.33</v>
      </c>
      <c r="R39" s="48">
        <v>40.159999999999997</v>
      </c>
      <c r="S39" s="36">
        <f t="shared" si="62"/>
        <v>0.20772771944343865</v>
      </c>
      <c r="T39" s="47">
        <v>328.58</v>
      </c>
      <c r="U39" s="48">
        <v>295.29000000000002</v>
      </c>
      <c r="V39" s="36">
        <f t="shared" si="63"/>
        <v>0.89868525168908653</v>
      </c>
      <c r="W39" s="47">
        <v>188.67</v>
      </c>
      <c r="X39" s="48">
        <v>42.84</v>
      </c>
      <c r="Y39" s="36">
        <f t="shared" si="64"/>
        <v>0.22706312609317861</v>
      </c>
      <c r="Z39" s="47">
        <v>269.61</v>
      </c>
      <c r="AA39" s="48">
        <v>282.16000000000003</v>
      </c>
      <c r="AB39" s="36">
        <f t="shared" si="65"/>
        <v>1.0465487185193427</v>
      </c>
      <c r="AC39" s="47">
        <v>180.08</v>
      </c>
      <c r="AD39" s="48">
        <v>100.83</v>
      </c>
      <c r="AE39" s="36">
        <f t="shared" si="66"/>
        <v>0.5599178143047534</v>
      </c>
      <c r="AF39" s="47">
        <v>212.15799999999999</v>
      </c>
      <c r="AG39" s="48">
        <v>265.63270899999998</v>
      </c>
      <c r="AH39" s="36">
        <f t="shared" si="67"/>
        <v>1.252051343809802</v>
      </c>
      <c r="AI39" s="47">
        <v>191.06700000000001</v>
      </c>
      <c r="AJ39" s="48">
        <v>39.030189999999997</v>
      </c>
      <c r="AK39" s="36">
        <f t="shared" si="68"/>
        <v>0.20427488786655987</v>
      </c>
      <c r="AL39" s="47">
        <v>188.40899999999999</v>
      </c>
      <c r="AM39" s="48">
        <v>244.46725000000001</v>
      </c>
      <c r="AN39" s="36">
        <f t="shared" si="69"/>
        <v>1.2975348842146608</v>
      </c>
      <c r="AO39" s="47">
        <v>203.977</v>
      </c>
      <c r="AP39" s="48">
        <v>34.408710999999997</v>
      </c>
      <c r="AQ39" s="36">
        <f t="shared" si="70"/>
        <v>0.16868917083788856</v>
      </c>
      <c r="AR39" s="47">
        <v>174.35</v>
      </c>
      <c r="AS39" s="48">
        <v>226.82758999999999</v>
      </c>
      <c r="AT39" s="36">
        <f t="shared" si="71"/>
        <v>1.300989905362776</v>
      </c>
      <c r="AU39" s="47">
        <v>181.77099999999999</v>
      </c>
      <c r="AV39" s="48">
        <v>2.5297000000000001</v>
      </c>
      <c r="AW39" s="36">
        <f t="shared" si="72"/>
        <v>1.3916961451496665E-2</v>
      </c>
      <c r="AX39" s="47">
        <v>146.49</v>
      </c>
      <c r="AY39" s="48">
        <v>179.44687500000001</v>
      </c>
      <c r="AZ39" s="36">
        <f t="shared" si="73"/>
        <v>1.2249769608847021</v>
      </c>
      <c r="BA39" s="47">
        <v>196.114</v>
      </c>
      <c r="BB39" s="48">
        <v>3.3253360000000001</v>
      </c>
      <c r="BC39" s="36">
        <f t="shared" si="40"/>
        <v>1.6956137756610951E-2</v>
      </c>
      <c r="BD39" s="47">
        <v>151.465</v>
      </c>
      <c r="BE39" s="48">
        <v>110.643925</v>
      </c>
      <c r="BF39" s="49">
        <v>0.73049169775195588</v>
      </c>
      <c r="BG39" s="47">
        <v>188.65</v>
      </c>
      <c r="BH39" s="48">
        <v>5.4138999999999999</v>
      </c>
      <c r="BI39" s="49">
        <v>2.8698118208322288E-2</v>
      </c>
      <c r="BJ39" s="47">
        <v>146.274</v>
      </c>
      <c r="BK39" s="48">
        <v>97.623619000000005</v>
      </c>
      <c r="BL39" s="49">
        <f t="shared" si="41"/>
        <v>0.6674024023408125</v>
      </c>
      <c r="BM39" s="47">
        <v>176.18899999999999</v>
      </c>
      <c r="BN39" s="48">
        <v>7.5914929999999998</v>
      </c>
      <c r="BO39" s="49">
        <f t="shared" si="42"/>
        <v>4.3087213163137315E-2</v>
      </c>
      <c r="BP39" s="47">
        <v>452.50700000000001</v>
      </c>
      <c r="BQ39" s="48">
        <v>110.22982</v>
      </c>
      <c r="BR39" s="49">
        <f t="shared" si="43"/>
        <v>0.24359804378716793</v>
      </c>
      <c r="BS39" s="47">
        <v>3327.069</v>
      </c>
      <c r="BT39" s="48">
        <v>62.049585999999998</v>
      </c>
      <c r="BU39" s="49">
        <f t="shared" si="44"/>
        <v>1.8649924603306993E-2</v>
      </c>
      <c r="BV39" s="47">
        <v>741.15899999999999</v>
      </c>
      <c r="BW39" s="48">
        <v>97.672100999999998</v>
      </c>
      <c r="BX39" s="49">
        <f t="shared" si="45"/>
        <v>0.13178292512133025</v>
      </c>
      <c r="BY39" s="47">
        <v>989.37300000000005</v>
      </c>
      <c r="BZ39" s="48">
        <v>462.90265299999999</v>
      </c>
      <c r="CA39" s="49">
        <f t="shared" si="46"/>
        <v>0.4678747580538381</v>
      </c>
      <c r="CB39" s="47">
        <v>135.965</v>
      </c>
      <c r="CC39" s="48">
        <v>101.3566665</v>
      </c>
      <c r="CD39" s="49">
        <f t="shared" si="47"/>
        <v>0.74546145331519142</v>
      </c>
      <c r="CE39" s="47">
        <v>1510.106</v>
      </c>
      <c r="CF39" s="48">
        <v>8.4152489999999993</v>
      </c>
      <c r="CG39" s="49">
        <f t="shared" si="48"/>
        <v>5.5726213921406835E-3</v>
      </c>
      <c r="CH39" s="47">
        <v>148.46799999999999</v>
      </c>
      <c r="CI39" s="48">
        <v>88.666124999999994</v>
      </c>
      <c r="CJ39" s="49">
        <f t="shared" si="49"/>
        <v>0.59720697389336419</v>
      </c>
      <c r="CK39" s="47">
        <v>236.94</v>
      </c>
      <c r="CL39" s="48">
        <v>1.9100410000000001</v>
      </c>
      <c r="CM39" s="49">
        <f t="shared" si="50"/>
        <v>8.0612855575251125E-3</v>
      </c>
      <c r="CN39" s="47">
        <v>184.625</v>
      </c>
      <c r="CO39" s="48">
        <v>129.34346500000001</v>
      </c>
      <c r="CP39" s="49">
        <f t="shared" si="51"/>
        <v>0.70057394719025057</v>
      </c>
      <c r="CQ39" s="47">
        <v>117.11799999999999</v>
      </c>
      <c r="CR39" s="48">
        <v>1.3152600000000001</v>
      </c>
      <c r="CS39" s="49">
        <f t="shared" si="52"/>
        <v>1.12302122645537E-2</v>
      </c>
      <c r="CT39" s="47">
        <v>1004.254</v>
      </c>
      <c r="CU39" s="48">
        <v>2323.1090180000001</v>
      </c>
      <c r="CV39" s="49">
        <f t="shared" si="53"/>
        <v>2.3132683743355766</v>
      </c>
      <c r="CW39" s="47">
        <v>1338.2850000000001</v>
      </c>
      <c r="CX39" s="48">
        <v>558.13722499999994</v>
      </c>
      <c r="CY39" s="49">
        <f t="shared" si="54"/>
        <v>0.41705408414500639</v>
      </c>
      <c r="CZ39" s="47">
        <v>1025.77</v>
      </c>
      <c r="DA39" s="48">
        <v>2381.5330610000001</v>
      </c>
      <c r="DB39" s="49">
        <f t="shared" si="55"/>
        <v>2.3217027803503711</v>
      </c>
      <c r="DC39" s="47">
        <v>1280.646</v>
      </c>
      <c r="DD39" s="48">
        <v>574.68227000000002</v>
      </c>
      <c r="DE39" s="49">
        <f t="shared" si="56"/>
        <v>0.44874404792581246</v>
      </c>
    </row>
    <row r="40" spans="1:109" s="32" customFormat="1" ht="12.75" x14ac:dyDescent="0.2">
      <c r="A40" s="67" t="s">
        <v>74</v>
      </c>
      <c r="B40" s="80">
        <f>SUM(B36:B39)</f>
        <v>8361.9199999999983</v>
      </c>
      <c r="C40" s="69">
        <f>SUM(C36:C39)</f>
        <v>14824.34</v>
      </c>
      <c r="D40" s="81">
        <f>C40/B40</f>
        <v>1.7728392522291534</v>
      </c>
      <c r="E40" s="80">
        <f>SUM(E36:E39)</f>
        <v>8607.73</v>
      </c>
      <c r="F40" s="69">
        <f>SUM(F36:F39)</f>
        <v>4979.8599999999997</v>
      </c>
      <c r="G40" s="81">
        <f>F40/E40</f>
        <v>0.57853348095258561</v>
      </c>
      <c r="H40" s="80">
        <f>SUM(H36:H39)</f>
        <v>6656.16</v>
      </c>
      <c r="I40" s="69">
        <f>SUM(I36:I39)</f>
        <v>10369.18</v>
      </c>
      <c r="J40" s="81">
        <f>I40/H40</f>
        <v>1.55783214345809</v>
      </c>
      <c r="K40" s="80">
        <f>SUM(K36:K39)</f>
        <v>9899.4600000000009</v>
      </c>
      <c r="L40" s="69">
        <f>SUM(L36:L39)</f>
        <v>6303.9500000000007</v>
      </c>
      <c r="M40" s="81">
        <f>L40/K40</f>
        <v>0.63679736066411707</v>
      </c>
      <c r="N40" s="80">
        <f>SUM(N36:N39)</f>
        <v>5268.04</v>
      </c>
      <c r="O40" s="69">
        <f>SUM(O36:O39)</f>
        <v>12698.04</v>
      </c>
      <c r="P40" s="81">
        <f>O40/N40</f>
        <v>2.4103917206399346</v>
      </c>
      <c r="Q40" s="80">
        <f>SUM(Q36:Q39)</f>
        <v>9004.81</v>
      </c>
      <c r="R40" s="69">
        <f>SUM(R36:R39)</f>
        <v>4999.9900000000007</v>
      </c>
      <c r="S40" s="81">
        <f>R40/Q40</f>
        <v>0.55525769005675862</v>
      </c>
      <c r="T40" s="80">
        <f>SUM(T36:T39)</f>
        <v>5220.7700000000004</v>
      </c>
      <c r="U40" s="69">
        <f>SUM(U36:U39)</f>
        <v>5568.2400000000007</v>
      </c>
      <c r="V40" s="81">
        <f>U40/T40</f>
        <v>1.0665553165529222</v>
      </c>
      <c r="W40" s="80">
        <f>SUM(W36:W39)</f>
        <v>5145.3999999999996</v>
      </c>
      <c r="X40" s="69">
        <f>SUM(X36:X39)</f>
        <v>3792.59</v>
      </c>
      <c r="Y40" s="81">
        <f>X40/W40</f>
        <v>0.73708360866016254</v>
      </c>
      <c r="Z40" s="80">
        <f>SUM(Z36:Z39)</f>
        <v>4482.4099999999989</v>
      </c>
      <c r="AA40" s="69">
        <f>SUM(AA36:AA39)</f>
        <v>8115.0300000000007</v>
      </c>
      <c r="AB40" s="81">
        <f>AA40/Z40</f>
        <v>1.8104167177924382</v>
      </c>
      <c r="AC40" s="80">
        <f>SUM(AC36:AC39)</f>
        <v>4308.8599999999997</v>
      </c>
      <c r="AD40" s="69">
        <f>SUM(AD36:AD39)</f>
        <v>2375.85</v>
      </c>
      <c r="AE40" s="81">
        <f>AD40/AC40</f>
        <v>0.55138714184262194</v>
      </c>
      <c r="AF40" s="80">
        <f>SUM(AF36:AF39)</f>
        <v>2701.6889999999999</v>
      </c>
      <c r="AG40" s="69">
        <f>SUM(AG36:AG39)</f>
        <v>4091.981589</v>
      </c>
      <c r="AH40" s="81">
        <f>AG40/AF40</f>
        <v>1.5146012694281246</v>
      </c>
      <c r="AI40" s="80">
        <f>SUM(AI36:AI39)</f>
        <v>1639.683</v>
      </c>
      <c r="AJ40" s="69">
        <f>SUM(AJ36:AJ39)</f>
        <v>513.44343800000001</v>
      </c>
      <c r="AK40" s="81">
        <f>AJ40/AI40</f>
        <v>0.31313579393090007</v>
      </c>
      <c r="AL40" s="80">
        <f>SUM(AL36:AL39)</f>
        <v>2019.6329999999998</v>
      </c>
      <c r="AM40" s="69">
        <f>SUM(AM36:AM39)</f>
        <v>3477.5583340000003</v>
      </c>
      <c r="AN40" s="81">
        <f>AM40/AL40</f>
        <v>1.7218763676370907</v>
      </c>
      <c r="AO40" s="80">
        <f>SUM(AO36:AO39)</f>
        <v>1955.4710000000002</v>
      </c>
      <c r="AP40" s="69">
        <f>SUM(AP36:AP39)</f>
        <v>615.50890900000013</v>
      </c>
      <c r="AQ40" s="81">
        <f>AP40/AO40</f>
        <v>0.31476248382103345</v>
      </c>
      <c r="AR40" s="80">
        <f>SUM(AR36:AR39)</f>
        <v>2424.25</v>
      </c>
      <c r="AS40" s="69">
        <f>SUM(AS36:AS39)</f>
        <v>6025.7436939999998</v>
      </c>
      <c r="AT40" s="81">
        <f>AS40/AR40</f>
        <v>2.4856115062390427</v>
      </c>
      <c r="AU40" s="80">
        <f>SUM(AU36:AU39)</f>
        <v>1986.595</v>
      </c>
      <c r="AV40" s="69">
        <f>SUM(AV36:AV39)</f>
        <v>1997.4728305000003</v>
      </c>
      <c r="AW40" s="81">
        <f>AV40/AU40</f>
        <v>1.0054756155633133</v>
      </c>
      <c r="AX40" s="80">
        <f>SUM(AX36:AX39)</f>
        <v>1662.9009999999998</v>
      </c>
      <c r="AY40" s="69">
        <f>SUM(AY36:AY39)</f>
        <v>2933.6751210000002</v>
      </c>
      <c r="AZ40" s="81">
        <f>AY40/AX40</f>
        <v>1.7641910859395722</v>
      </c>
      <c r="BA40" s="80">
        <f>SUM(BA36:BA39)</f>
        <v>1892.4099999999999</v>
      </c>
      <c r="BB40" s="69">
        <f>SUM(BB36:BB39)</f>
        <v>1860.0704340000002</v>
      </c>
      <c r="BC40" s="81">
        <f>BB40/BA40</f>
        <v>0.98291090936953429</v>
      </c>
      <c r="BD40" s="80">
        <v>1967.5169999999998</v>
      </c>
      <c r="BE40" s="69">
        <v>2956.5157650000001</v>
      </c>
      <c r="BF40" s="81">
        <v>1.5026633899478381</v>
      </c>
      <c r="BG40" s="80">
        <v>1274.5309999999999</v>
      </c>
      <c r="BH40" s="69">
        <v>951.13134000000002</v>
      </c>
      <c r="BI40" s="81">
        <v>0.74625987127814075</v>
      </c>
      <c r="BJ40" s="80">
        <f>SUM(BJ33:BJ39)</f>
        <v>2090.873</v>
      </c>
      <c r="BK40" s="69">
        <f>SUM(BK33:BK39)</f>
        <v>3238.6653739999997</v>
      </c>
      <c r="BL40" s="81">
        <f>BK40/BJ40</f>
        <v>1.5489536542869891</v>
      </c>
      <c r="BM40" s="80">
        <f>SUM(BM33:BM39)</f>
        <v>1048.9750000000001</v>
      </c>
      <c r="BN40" s="69">
        <f>SUM(BN33:BN39)</f>
        <v>745.867572</v>
      </c>
      <c r="BO40" s="81">
        <f>BN40/BM40</f>
        <v>0.7110441831311517</v>
      </c>
      <c r="BP40" s="80">
        <f>SUM(BP36:BP39)</f>
        <v>2659.9740000000002</v>
      </c>
      <c r="BQ40" s="69">
        <f>SUM(BQ36:BQ39)</f>
        <v>4104.8808389999995</v>
      </c>
      <c r="BR40" s="81">
        <f>BQ40/BP40</f>
        <v>1.5432033692810527</v>
      </c>
      <c r="BS40" s="80">
        <f>SUM(BS36:BS39)</f>
        <v>5454.5470000000005</v>
      </c>
      <c r="BT40" s="69">
        <f>SUM(BT36:BT39)</f>
        <v>1149.571864</v>
      </c>
      <c r="BU40" s="81">
        <f>BT40/BS40</f>
        <v>0.21075478201947842</v>
      </c>
      <c r="BV40" s="80">
        <f>SUM(BV36:BV39)</f>
        <v>4129.4349999999995</v>
      </c>
      <c r="BW40" s="69">
        <f>SUM(BW36:BW39)</f>
        <v>6396.3301929999998</v>
      </c>
      <c r="BX40" s="81">
        <f>BW40/BV40</f>
        <v>1.5489601344978188</v>
      </c>
      <c r="BY40" s="80">
        <f>SUM(BY36:BY39)</f>
        <v>3742.924</v>
      </c>
      <c r="BZ40" s="69">
        <f>SUM(BZ36:BZ39)</f>
        <v>1737.0482059999999</v>
      </c>
      <c r="CA40" s="81">
        <f>BZ40/BY40</f>
        <v>0.46408855910512742</v>
      </c>
      <c r="CB40" s="80">
        <f>SUM(CB36:CB39)</f>
        <v>5311.7920000000004</v>
      </c>
      <c r="CC40" s="69">
        <f>SUM(CC36:CC39)</f>
        <v>10060.656553500001</v>
      </c>
      <c r="CD40" s="81">
        <f>CC40/CB40</f>
        <v>1.8940230629324342</v>
      </c>
      <c r="CE40" s="80">
        <f>SUM(CE36:CE39)</f>
        <v>5872.7420000000002</v>
      </c>
      <c r="CF40" s="69">
        <f>SUM(CF36:CF39)</f>
        <v>2655.1104180000002</v>
      </c>
      <c r="CG40" s="81">
        <f>CF40/CE40</f>
        <v>0.45210745134044711</v>
      </c>
      <c r="CH40" s="80">
        <f>SUM(CH36:CH39)</f>
        <v>8716.1869999999999</v>
      </c>
      <c r="CI40" s="69">
        <f>SUM(CI36:CI39)</f>
        <v>18342.844499999999</v>
      </c>
      <c r="CJ40" s="81">
        <f>CI40/CH40</f>
        <v>2.104457430754985</v>
      </c>
      <c r="CK40" s="80">
        <f>SUM(CK36:CK39)</f>
        <v>6310.1749999999993</v>
      </c>
      <c r="CL40" s="69">
        <f>SUM(CL36:CL39)</f>
        <v>4189.1029429999999</v>
      </c>
      <c r="CM40" s="81">
        <f>CL40/CK40</f>
        <v>0.6638647807707394</v>
      </c>
      <c r="CN40" s="80">
        <f>SUM(CN36:CN39)</f>
        <v>11510.407999999999</v>
      </c>
      <c r="CO40" s="69">
        <f>SUM(CO36:CO39)</f>
        <v>21229.642879000003</v>
      </c>
      <c r="CP40" s="81">
        <f>CO40/CN40</f>
        <v>1.8443866524105839</v>
      </c>
      <c r="CQ40" s="80">
        <f>SUM(CQ36:CQ39)</f>
        <v>9983.61</v>
      </c>
      <c r="CR40" s="69">
        <f>SUM(CR36:CR39)</f>
        <v>5634.8926840000013</v>
      </c>
      <c r="CS40" s="81">
        <f>CR40/CQ40</f>
        <v>0.56441434350901132</v>
      </c>
      <c r="CT40" s="80">
        <f>SUM(CT36:CT39)</f>
        <v>10560.657999999999</v>
      </c>
      <c r="CU40" s="69">
        <f>SUM(CU36:CU39)</f>
        <v>16838.809261999999</v>
      </c>
      <c r="CV40" s="81">
        <f>CU40/CT40</f>
        <v>1.5944848570988663</v>
      </c>
      <c r="CW40" s="80">
        <f>SUM(CW36:CW39)</f>
        <v>20624.02</v>
      </c>
      <c r="CX40" s="69">
        <f>SUM(CX36:CX39)</f>
        <v>8928.7553520000001</v>
      </c>
      <c r="CY40" s="81">
        <f>CX40/CW40</f>
        <v>0.43292992113079798</v>
      </c>
      <c r="CZ40" s="80">
        <f>SUM(CZ36:CZ39)</f>
        <v>8818.4170000000013</v>
      </c>
      <c r="DA40" s="69">
        <f>SUM(DA36:DA39)</f>
        <v>20569.002833699997</v>
      </c>
      <c r="DB40" s="81">
        <f>DA40/CZ40</f>
        <v>2.3325051235045922</v>
      </c>
      <c r="DC40" s="80">
        <f>SUM(DC36:DC39)</f>
        <v>13761.555</v>
      </c>
      <c r="DD40" s="69">
        <f>SUM(DD36:DD39)</f>
        <v>8271.1915069999995</v>
      </c>
      <c r="DE40" s="81">
        <f>DD40/DC40</f>
        <v>0.60103611161674675</v>
      </c>
    </row>
    <row r="41" spans="1:109" s="44" customFormat="1" ht="12.75" x14ac:dyDescent="0.2">
      <c r="A41" s="7"/>
    </row>
    <row r="42" spans="1:109" s="44" customFormat="1" ht="12.75" x14ac:dyDescent="0.2"/>
    <row r="43" spans="1:109" s="44" customFormat="1" ht="12.75" x14ac:dyDescent="0.2"/>
    <row r="44" spans="1:109" s="44" customFormat="1" ht="12.75" x14ac:dyDescent="0.2"/>
    <row r="45" spans="1:109" s="44" customFormat="1" ht="12.75" x14ac:dyDescent="0.2"/>
    <row r="46" spans="1:109" s="44" customFormat="1" ht="12.75" x14ac:dyDescent="0.2"/>
    <row r="47" spans="1:109" s="44" customFormat="1" ht="12.75" x14ac:dyDescent="0.2"/>
    <row r="48" spans="1:109" s="44" customFormat="1" ht="12.75" x14ac:dyDescent="0.2"/>
    <row r="49" s="44" customFormat="1" ht="12.75" x14ac:dyDescent="0.2"/>
    <row r="50" s="44" customFormat="1" ht="12.75" x14ac:dyDescent="0.2"/>
    <row r="51" s="44" customFormat="1" ht="12.75" x14ac:dyDescent="0.2"/>
    <row r="52" s="44" customFormat="1" ht="12.75" x14ac:dyDescent="0.2"/>
    <row r="53" s="44" customFormat="1" ht="12.75" x14ac:dyDescent="0.2"/>
    <row r="54" s="44" customFormat="1" ht="12.75" x14ac:dyDescent="0.2"/>
    <row r="55" s="44" customFormat="1" ht="12.75" x14ac:dyDescent="0.2"/>
    <row r="56" s="44" customFormat="1" ht="12.75" x14ac:dyDescent="0.2"/>
    <row r="57" s="44" customFormat="1" ht="12.75" x14ac:dyDescent="0.2"/>
    <row r="58" s="44" customFormat="1" ht="12.75" x14ac:dyDescent="0.2"/>
    <row r="59" s="44" customFormat="1" ht="12.75" x14ac:dyDescent="0.2"/>
    <row r="60" s="44" customFormat="1" ht="12.75" x14ac:dyDescent="0.2"/>
    <row r="61" s="44" customFormat="1" ht="12.75" x14ac:dyDescent="0.2"/>
    <row r="62" s="44" customFormat="1" ht="12.75" x14ac:dyDescent="0.2"/>
    <row r="63" s="44" customFormat="1" ht="12.75" x14ac:dyDescent="0.2"/>
    <row r="64" s="44" customFormat="1" ht="12.75" x14ac:dyDescent="0.2"/>
    <row r="65" s="44" customFormat="1" ht="12.75" x14ac:dyDescent="0.2"/>
    <row r="66" s="44" customFormat="1" ht="12.75" x14ac:dyDescent="0.2"/>
    <row r="67" s="44" customFormat="1" ht="12.75" x14ac:dyDescent="0.2"/>
    <row r="68" s="44" customFormat="1" ht="12.75" x14ac:dyDescent="0.2"/>
    <row r="69" s="44" customFormat="1" ht="12.75" x14ac:dyDescent="0.2"/>
    <row r="70" s="44" customFormat="1" ht="12.75" x14ac:dyDescent="0.2"/>
    <row r="71" s="44" customFormat="1" ht="12.75" x14ac:dyDescent="0.2"/>
    <row r="72" s="44" customFormat="1" ht="12.75" x14ac:dyDescent="0.2"/>
    <row r="73" s="44" customFormat="1" ht="12.75" x14ac:dyDescent="0.2"/>
    <row r="74" s="44" customFormat="1" ht="12.75" x14ac:dyDescent="0.2"/>
    <row r="75" s="44" customFormat="1" ht="12.75" x14ac:dyDescent="0.2"/>
    <row r="76" s="44" customFormat="1" ht="12.75" x14ac:dyDescent="0.2"/>
    <row r="77" s="44" customFormat="1" ht="12.75" x14ac:dyDescent="0.2"/>
    <row r="78" s="44" customFormat="1" ht="12.75" x14ac:dyDescent="0.2"/>
    <row r="79" s="44" customFormat="1" ht="12.75" x14ac:dyDescent="0.2"/>
    <row r="80" s="44" customFormat="1" ht="12.75" x14ac:dyDescent="0.2"/>
    <row r="81" s="44" customFormat="1" ht="12.75" x14ac:dyDescent="0.2"/>
    <row r="82" s="44" customFormat="1" ht="12.75" x14ac:dyDescent="0.2"/>
    <row r="83" s="44" customFormat="1" ht="12.75" x14ac:dyDescent="0.2"/>
    <row r="84" s="44" customFormat="1" ht="12.75" x14ac:dyDescent="0.2"/>
    <row r="85" s="44" customFormat="1" ht="12.75" x14ac:dyDescent="0.2"/>
    <row r="86" s="44" customFormat="1" ht="12.75" x14ac:dyDescent="0.2"/>
    <row r="87" s="44" customFormat="1" ht="12.75" x14ac:dyDescent="0.2"/>
    <row r="88" s="44" customFormat="1" ht="12.75" x14ac:dyDescent="0.2"/>
    <row r="89" s="44" customFormat="1" ht="12.75" x14ac:dyDescent="0.2"/>
    <row r="90" s="44" customFormat="1" ht="12.75" x14ac:dyDescent="0.2"/>
    <row r="91" s="44" customFormat="1" ht="12.75" x14ac:dyDescent="0.2"/>
    <row r="92" s="44" customFormat="1" ht="12.75" x14ac:dyDescent="0.2"/>
    <row r="93" s="44" customFormat="1" ht="12.75" x14ac:dyDescent="0.2"/>
    <row r="94" s="44" customFormat="1" ht="12.75" x14ac:dyDescent="0.2"/>
    <row r="95" s="44" customFormat="1" ht="12.75" x14ac:dyDescent="0.2"/>
    <row r="96" s="44" customFormat="1" ht="12.75" x14ac:dyDescent="0.2"/>
    <row r="97" s="44" customFormat="1" ht="12.75" x14ac:dyDescent="0.2"/>
    <row r="98" s="44" customFormat="1" ht="12.75" x14ac:dyDescent="0.2"/>
    <row r="99" s="44" customFormat="1" ht="12.75" x14ac:dyDescent="0.2"/>
    <row r="100" s="44" customFormat="1" ht="12.75" x14ac:dyDescent="0.2"/>
    <row r="101" s="44" customFormat="1" ht="12.75" x14ac:dyDescent="0.2"/>
    <row r="102" s="44" customFormat="1" ht="12.75" x14ac:dyDescent="0.2"/>
    <row r="103" s="44" customFormat="1" ht="12.75" x14ac:dyDescent="0.2"/>
  </sheetData>
  <mergeCells count="180">
    <mergeCell ref="H14:M14"/>
    <mergeCell ref="H15:J15"/>
    <mergeCell ref="K15:M15"/>
    <mergeCell ref="H16:J16"/>
    <mergeCell ref="K16:M16"/>
    <mergeCell ref="H31:M31"/>
    <mergeCell ref="H32:J32"/>
    <mergeCell ref="K32:M32"/>
    <mergeCell ref="H33:J33"/>
    <mergeCell ref="K33:M33"/>
    <mergeCell ref="T14:Y14"/>
    <mergeCell ref="T15:V15"/>
    <mergeCell ref="W15:Y15"/>
    <mergeCell ref="T16:V16"/>
    <mergeCell ref="W16:Y16"/>
    <mergeCell ref="T31:Y31"/>
    <mergeCell ref="T32:V32"/>
    <mergeCell ref="W32:Y32"/>
    <mergeCell ref="T33:V33"/>
    <mergeCell ref="W33:Y33"/>
    <mergeCell ref="AL14:AQ14"/>
    <mergeCell ref="AL15:AN15"/>
    <mergeCell ref="AO15:AQ15"/>
    <mergeCell ref="AL16:AN16"/>
    <mergeCell ref="AO16:AQ16"/>
    <mergeCell ref="AL31:AQ31"/>
    <mergeCell ref="AL32:AN32"/>
    <mergeCell ref="AO32:AQ32"/>
    <mergeCell ref="AL33:AN33"/>
    <mergeCell ref="AO33:AQ33"/>
    <mergeCell ref="AX14:BC14"/>
    <mergeCell ref="AX15:AZ15"/>
    <mergeCell ref="BA15:BC15"/>
    <mergeCell ref="AX16:AZ16"/>
    <mergeCell ref="BA16:BC16"/>
    <mergeCell ref="AX31:BC31"/>
    <mergeCell ref="AX32:AZ32"/>
    <mergeCell ref="BA32:BC32"/>
    <mergeCell ref="AX33:AZ33"/>
    <mergeCell ref="BA33:BC33"/>
    <mergeCell ref="BJ14:BO14"/>
    <mergeCell ref="BJ15:BL15"/>
    <mergeCell ref="BM15:BO15"/>
    <mergeCell ref="BJ16:BL16"/>
    <mergeCell ref="BM16:BO16"/>
    <mergeCell ref="BJ31:BO31"/>
    <mergeCell ref="BJ32:BL32"/>
    <mergeCell ref="BM32:BO32"/>
    <mergeCell ref="BJ33:BL33"/>
    <mergeCell ref="BM33:BO33"/>
    <mergeCell ref="BP15:BR15"/>
    <mergeCell ref="BS15:BU15"/>
    <mergeCell ref="BP14:BU14"/>
    <mergeCell ref="BP16:BR16"/>
    <mergeCell ref="BS16:BU16"/>
    <mergeCell ref="CZ14:DE14"/>
    <mergeCell ref="CZ15:DB15"/>
    <mergeCell ref="DC15:DE15"/>
    <mergeCell ref="CZ16:DB16"/>
    <mergeCell ref="DC16:DE16"/>
    <mergeCell ref="BV14:CA14"/>
    <mergeCell ref="BV15:BX15"/>
    <mergeCell ref="BY15:CA15"/>
    <mergeCell ref="BV16:BX16"/>
    <mergeCell ref="BY16:CA16"/>
    <mergeCell ref="CB14:CG14"/>
    <mergeCell ref="CB15:CD15"/>
    <mergeCell ref="CE15:CG15"/>
    <mergeCell ref="CB16:CD16"/>
    <mergeCell ref="CE16:CG16"/>
    <mergeCell ref="CH31:CM31"/>
    <mergeCell ref="CN31:CS31"/>
    <mergeCell ref="CT14:CY14"/>
    <mergeCell ref="CT15:CV15"/>
    <mergeCell ref="CW15:CY15"/>
    <mergeCell ref="CT16:CV16"/>
    <mergeCell ref="CW16:CY16"/>
    <mergeCell ref="CH14:CM14"/>
    <mergeCell ref="CH15:CJ15"/>
    <mergeCell ref="CK15:CM15"/>
    <mergeCell ref="CH16:CJ16"/>
    <mergeCell ref="CK16:CM16"/>
    <mergeCell ref="CN14:CS14"/>
    <mergeCell ref="CN15:CP15"/>
    <mergeCell ref="CQ15:CS15"/>
    <mergeCell ref="CN16:CP16"/>
    <mergeCell ref="CQ16:CS16"/>
    <mergeCell ref="BP33:BR33"/>
    <mergeCell ref="BS33:BU33"/>
    <mergeCell ref="BV33:BX33"/>
    <mergeCell ref="BY33:CA33"/>
    <mergeCell ref="CB33:CD33"/>
    <mergeCell ref="CT31:CY31"/>
    <mergeCell ref="CZ31:DE31"/>
    <mergeCell ref="BP32:BR32"/>
    <mergeCell ref="BS32:BU32"/>
    <mergeCell ref="BV32:BX32"/>
    <mergeCell ref="BY32:CA32"/>
    <mergeCell ref="CB32:CD32"/>
    <mergeCell ref="CE32:CG32"/>
    <mergeCell ref="CH32:CJ32"/>
    <mergeCell ref="CK32:CM32"/>
    <mergeCell ref="CN32:CP32"/>
    <mergeCell ref="CQ32:CS32"/>
    <mergeCell ref="CT32:CV32"/>
    <mergeCell ref="CW32:CY32"/>
    <mergeCell ref="CZ32:DB32"/>
    <mergeCell ref="DC32:DE32"/>
    <mergeCell ref="BP31:BU31"/>
    <mergeCell ref="BV31:CA31"/>
    <mergeCell ref="CB31:CG31"/>
    <mergeCell ref="CT33:CV33"/>
    <mergeCell ref="CW33:CY33"/>
    <mergeCell ref="CZ33:DB33"/>
    <mergeCell ref="DC33:DE33"/>
    <mergeCell ref="CE33:CG33"/>
    <mergeCell ref="CH33:CJ33"/>
    <mergeCell ref="CK33:CM33"/>
    <mergeCell ref="CN33:CP33"/>
    <mergeCell ref="CQ33:CS33"/>
    <mergeCell ref="BD31:BI31"/>
    <mergeCell ref="BD32:BF32"/>
    <mergeCell ref="BG32:BI32"/>
    <mergeCell ref="BD33:BF33"/>
    <mergeCell ref="BG33:BI33"/>
    <mergeCell ref="BD14:BI14"/>
    <mergeCell ref="BD15:BF15"/>
    <mergeCell ref="BG15:BI15"/>
    <mergeCell ref="BD16:BF16"/>
    <mergeCell ref="BG16:BI16"/>
    <mergeCell ref="AR31:AW31"/>
    <mergeCell ref="AR32:AT32"/>
    <mergeCell ref="AU32:AW32"/>
    <mergeCell ref="AR33:AT33"/>
    <mergeCell ref="AU33:AW33"/>
    <mergeCell ref="AR14:AW14"/>
    <mergeCell ref="AR15:AT15"/>
    <mergeCell ref="AU15:AW15"/>
    <mergeCell ref="AR16:AT16"/>
    <mergeCell ref="AU16:AW16"/>
    <mergeCell ref="AF14:AK14"/>
    <mergeCell ref="AF15:AH15"/>
    <mergeCell ref="AI15:AK15"/>
    <mergeCell ref="AF16:AH16"/>
    <mergeCell ref="AI16:AK16"/>
    <mergeCell ref="AF31:AK31"/>
    <mergeCell ref="AF32:AH32"/>
    <mergeCell ref="AI32:AK32"/>
    <mergeCell ref="AF33:AH33"/>
    <mergeCell ref="AI33:AK33"/>
    <mergeCell ref="Z14:AE14"/>
    <mergeCell ref="Z15:AB15"/>
    <mergeCell ref="AC15:AE15"/>
    <mergeCell ref="Z16:AB16"/>
    <mergeCell ref="AC16:AE16"/>
    <mergeCell ref="Z31:AE31"/>
    <mergeCell ref="Z32:AB32"/>
    <mergeCell ref="AC32:AE32"/>
    <mergeCell ref="Z33:AB33"/>
    <mergeCell ref="AC33:AE33"/>
    <mergeCell ref="N14:S14"/>
    <mergeCell ref="N15:P15"/>
    <mergeCell ref="Q15:S15"/>
    <mergeCell ref="N16:P16"/>
    <mergeCell ref="Q16:S16"/>
    <mergeCell ref="N31:S31"/>
    <mergeCell ref="N32:P32"/>
    <mergeCell ref="Q32:S32"/>
    <mergeCell ref="N33:P33"/>
    <mergeCell ref="Q33:S33"/>
    <mergeCell ref="B14:G14"/>
    <mergeCell ref="B15:D15"/>
    <mergeCell ref="E15:G15"/>
    <mergeCell ref="B16:D16"/>
    <mergeCell ref="E16:G16"/>
    <mergeCell ref="B31:G31"/>
    <mergeCell ref="B32:D32"/>
    <mergeCell ref="E32:G32"/>
    <mergeCell ref="B33:D33"/>
    <mergeCell ref="E33:G33"/>
  </mergeCells>
  <pageMargins left="0.7" right="0.7" top="0.78740157499999996" bottom="0.78740157499999996" header="0.3" footer="0.3"/>
  <pageSetup paperSize="9" orientation="portrait" r:id="rId1"/>
  <ignoredErrors>
    <ignoredError sqref="BX25 CA25 CD25 CG25 CJ25 CM25 CP25 CS25 CV25 CY25 DB25 DB40 CY40 CV40 CS40 CP40 CM40 CJ40 CG40 CD40 CA40 BX40 BU40 BR40 BL40 AZ25 AZ40 AT25 AW25 AT40 AW40 AN40 AN25 AQ25 AK25 AH25 AH40 AK40 AB25 AE25 AB40 AE40 V25 Y25 V40 Y40 P25 S25 P40 S40 J25 M25 J40 M40 D25 G25 D40 G4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Beholdning pr 31.12.</vt:lpstr>
      <vt:lpstr>Beholdning pr art</vt:lpstr>
      <vt:lpstr>Beholdning pr generasjon</vt:lpstr>
    </vt:vector>
  </TitlesOfParts>
  <Company>Fiskeridirektoratet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mefau</dc:creator>
  <cp:lastModifiedBy>Merete Fauske</cp:lastModifiedBy>
  <dcterms:created xsi:type="dcterms:W3CDTF">2014-05-12T05:40:32Z</dcterms:created>
  <dcterms:modified xsi:type="dcterms:W3CDTF">2025-05-28T05:19:46Z</dcterms:modified>
</cp:coreProperties>
</file>