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Analyse-og formidling (STB)\3.3  Formidling\Internett\Biomassestatistikk\01 BIO Publisering\01 BIO Tabeller Fylker\"/>
    </mc:Choice>
  </mc:AlternateContent>
  <bookViews>
    <workbookView xWindow="0" yWindow="0" windowWidth="28800" windowHeight="11775" activeTab="11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2" l="1"/>
  <c r="M29" i="12" s="1"/>
  <c r="G14" i="12" s="1"/>
  <c r="J29" i="12"/>
  <c r="D14" i="12" s="1"/>
  <c r="H29" i="12"/>
  <c r="I29" i="12" s="1"/>
  <c r="C14" i="12" s="1"/>
  <c r="F29" i="12"/>
  <c r="F13" i="12" s="1"/>
  <c r="D29" i="12"/>
  <c r="D13" i="12" s="1"/>
  <c r="B29" i="12"/>
  <c r="B13" i="12" s="1"/>
  <c r="B14" i="12"/>
  <c r="F14" i="12" l="1"/>
  <c r="E29" i="12"/>
  <c r="E13" i="12" s="1"/>
  <c r="C29" i="12"/>
  <c r="C13" i="12" s="1"/>
  <c r="B15" i="12"/>
  <c r="C15" i="12" s="1"/>
  <c r="F15" i="12"/>
  <c r="D15" i="12"/>
  <c r="G29" i="12"/>
  <c r="G13" i="12" s="1"/>
  <c r="G15" i="12" s="1"/>
  <c r="K29" i="12"/>
  <c r="E14" i="12" s="1"/>
  <c r="L29" i="11"/>
  <c r="M29" i="11" s="1"/>
  <c r="G14" i="11" s="1"/>
  <c r="J29" i="11"/>
  <c r="D14" i="11" s="1"/>
  <c r="H29" i="11"/>
  <c r="I29" i="11" s="1"/>
  <c r="C14" i="11" s="1"/>
  <c r="F29" i="11"/>
  <c r="F13" i="11" s="1"/>
  <c r="D29" i="11"/>
  <c r="E29" i="11" s="1"/>
  <c r="E13" i="11" s="1"/>
  <c r="B29" i="11"/>
  <c r="B13" i="11" s="1"/>
  <c r="F14" i="11"/>
  <c r="B14" i="11"/>
  <c r="D13" i="11" l="1"/>
  <c r="E15" i="12"/>
  <c r="B15" i="11"/>
  <c r="F15" i="11"/>
  <c r="D15" i="11"/>
  <c r="G29" i="11"/>
  <c r="G13" i="11" s="1"/>
  <c r="C29" i="11"/>
  <c r="C13" i="11" s="1"/>
  <c r="C15" i="11" s="1"/>
  <c r="K29" i="11"/>
  <c r="E14" i="11" s="1"/>
  <c r="E15" i="11" s="1"/>
  <c r="L29" i="10"/>
  <c r="M29" i="10" s="1"/>
  <c r="G14" i="10" s="1"/>
  <c r="J29" i="10"/>
  <c r="D14" i="10" s="1"/>
  <c r="H29" i="10"/>
  <c r="I29" i="10" s="1"/>
  <c r="C14" i="10" s="1"/>
  <c r="F29" i="10"/>
  <c r="F13" i="10" s="1"/>
  <c r="D29" i="10"/>
  <c r="E29" i="10" s="1"/>
  <c r="E13" i="10" s="1"/>
  <c r="B29" i="10"/>
  <c r="B13" i="10" s="1"/>
  <c r="B14" i="10"/>
  <c r="G15" i="11" l="1"/>
  <c r="D13" i="10"/>
  <c r="K29" i="10"/>
  <c r="E14" i="10" s="1"/>
  <c r="F14" i="10"/>
  <c r="F15" i="10" s="1"/>
  <c r="B15" i="10"/>
  <c r="D15" i="10"/>
  <c r="G29" i="10"/>
  <c r="G13" i="10" s="1"/>
  <c r="C29" i="10"/>
  <c r="C13" i="10" s="1"/>
  <c r="L29" i="9"/>
  <c r="M29" i="9" s="1"/>
  <c r="G14" i="9" s="1"/>
  <c r="J29" i="9"/>
  <c r="D14" i="9" s="1"/>
  <c r="H29" i="9"/>
  <c r="B14" i="9" s="1"/>
  <c r="F29" i="9"/>
  <c r="F13" i="9" s="1"/>
  <c r="D29" i="9"/>
  <c r="E29" i="9" s="1"/>
  <c r="E13" i="9" s="1"/>
  <c r="B29" i="9"/>
  <c r="B13" i="9" s="1"/>
  <c r="F14" i="9" l="1"/>
  <c r="E15" i="10"/>
  <c r="D13" i="9"/>
  <c r="D15" i="9" s="1"/>
  <c r="G15" i="10"/>
  <c r="C15" i="10"/>
  <c r="I29" i="9"/>
  <c r="C14" i="9" s="1"/>
  <c r="F15" i="9"/>
  <c r="B15" i="9"/>
  <c r="C29" i="9"/>
  <c r="C13" i="9" s="1"/>
  <c r="G29" i="9"/>
  <c r="G13" i="9" s="1"/>
  <c r="K29" i="9"/>
  <c r="E14" i="9" s="1"/>
  <c r="E15" i="9" s="1"/>
  <c r="L29" i="8"/>
  <c r="F14" i="8" s="1"/>
  <c r="J29" i="8"/>
  <c r="K29" i="8" s="1"/>
  <c r="E14" i="8" s="1"/>
  <c r="H29" i="8"/>
  <c r="B14" i="8" s="1"/>
  <c r="F29" i="8"/>
  <c r="G29" i="8" s="1"/>
  <c r="G13" i="8" s="1"/>
  <c r="D29" i="8"/>
  <c r="D13" i="8" s="1"/>
  <c r="B29" i="8"/>
  <c r="C29" i="8" s="1"/>
  <c r="C13" i="8" s="1"/>
  <c r="G15" i="9" l="1"/>
  <c r="D14" i="8"/>
  <c r="B13" i="8"/>
  <c r="B15" i="8" s="1"/>
  <c r="C15" i="9"/>
  <c r="F13" i="8"/>
  <c r="F15" i="8" s="1"/>
  <c r="D15" i="8"/>
  <c r="E29" i="8"/>
  <c r="E13" i="8" s="1"/>
  <c r="I29" i="8"/>
  <c r="C14" i="8" s="1"/>
  <c r="M29" i="8"/>
  <c r="G14" i="8" s="1"/>
  <c r="G15" i="8" s="1"/>
  <c r="L29" i="7"/>
  <c r="F14" i="7" s="1"/>
  <c r="J29" i="7"/>
  <c r="K29" i="7" s="1"/>
  <c r="E14" i="7" s="1"/>
  <c r="H29" i="7"/>
  <c r="B14" i="7" s="1"/>
  <c r="F29" i="7"/>
  <c r="G29" i="7" s="1"/>
  <c r="G13" i="7" s="1"/>
  <c r="D29" i="7"/>
  <c r="D13" i="7" s="1"/>
  <c r="C29" i="7"/>
  <c r="C13" i="7" s="1"/>
  <c r="B29" i="7"/>
  <c r="B13" i="7" s="1"/>
  <c r="C15" i="8" l="1"/>
  <c r="E15" i="8"/>
  <c r="D14" i="7"/>
  <c r="D15" i="7" s="1"/>
  <c r="F13" i="7"/>
  <c r="F15" i="7" s="1"/>
  <c r="B15" i="7"/>
  <c r="E29" i="7"/>
  <c r="E13" i="7" s="1"/>
  <c r="I29" i="7"/>
  <c r="C14" i="7" s="1"/>
  <c r="M29" i="7"/>
  <c r="G14" i="7" s="1"/>
  <c r="L29" i="6"/>
  <c r="M29" i="6" s="1"/>
  <c r="G14" i="6" s="1"/>
  <c r="J29" i="6"/>
  <c r="K29" i="6" s="1"/>
  <c r="E14" i="6" s="1"/>
  <c r="H29" i="6"/>
  <c r="B14" i="6" s="1"/>
  <c r="F29" i="6"/>
  <c r="F13" i="6" s="1"/>
  <c r="D29" i="6"/>
  <c r="E29" i="6" s="1"/>
  <c r="E13" i="6" s="1"/>
  <c r="B29" i="6"/>
  <c r="C29" i="6" s="1"/>
  <c r="C13" i="6" s="1"/>
  <c r="G15" i="7" l="1"/>
  <c r="C15" i="7"/>
  <c r="B13" i="6"/>
  <c r="B15" i="6" s="1"/>
  <c r="E15" i="7"/>
  <c r="D14" i="6"/>
  <c r="G29" i="6"/>
  <c r="G13" i="6" s="1"/>
  <c r="I29" i="6"/>
  <c r="C14" i="6" s="1"/>
  <c r="C15" i="6" s="1"/>
  <c r="D13" i="6"/>
  <c r="F14" i="6"/>
  <c r="L29" i="5"/>
  <c r="M29" i="5" s="1"/>
  <c r="G14" i="5" s="1"/>
  <c r="J29" i="5"/>
  <c r="D14" i="5" s="1"/>
  <c r="H29" i="5"/>
  <c r="B14" i="5" s="1"/>
  <c r="F29" i="5"/>
  <c r="F13" i="5" s="1"/>
  <c r="D29" i="5"/>
  <c r="E29" i="5" s="1"/>
  <c r="E13" i="5" s="1"/>
  <c r="B29" i="5"/>
  <c r="B13" i="5" s="1"/>
  <c r="F14" i="5" l="1"/>
  <c r="F15" i="5" s="1"/>
  <c r="D13" i="5"/>
  <c r="D15" i="5" s="1"/>
  <c r="F15" i="6"/>
  <c r="G15" i="6" s="1"/>
  <c r="D15" i="6"/>
  <c r="E15" i="6" s="1"/>
  <c r="I29" i="5"/>
  <c r="C14" i="5" s="1"/>
  <c r="B15" i="5"/>
  <c r="C29" i="5"/>
  <c r="C13" i="5" s="1"/>
  <c r="G29" i="5"/>
  <c r="G13" i="5" s="1"/>
  <c r="K29" i="5"/>
  <c r="E14" i="5" s="1"/>
  <c r="L29" i="4"/>
  <c r="M29" i="4" s="1"/>
  <c r="G14" i="4" s="1"/>
  <c r="J29" i="4"/>
  <c r="K29" i="4" s="1"/>
  <c r="E14" i="4" s="1"/>
  <c r="H29" i="4"/>
  <c r="B14" i="4" s="1"/>
  <c r="F29" i="4"/>
  <c r="G29" i="4" s="1"/>
  <c r="G13" i="4" s="1"/>
  <c r="D29" i="4"/>
  <c r="D13" i="4" s="1"/>
  <c r="B29" i="4"/>
  <c r="C29" i="4" s="1"/>
  <c r="C13" i="4" s="1"/>
  <c r="F13" i="4"/>
  <c r="G15" i="5" l="1"/>
  <c r="F14" i="4"/>
  <c r="E15" i="5"/>
  <c r="C15" i="5"/>
  <c r="D14" i="4"/>
  <c r="D15" i="4" s="1"/>
  <c r="F15" i="4"/>
  <c r="I29" i="4"/>
  <c r="C14" i="4" s="1"/>
  <c r="B13" i="4"/>
  <c r="B15" i="4" s="1"/>
  <c r="E29" i="4"/>
  <c r="E13" i="4" s="1"/>
  <c r="G15" i="4"/>
  <c r="L29" i="3"/>
  <c r="M29" i="3" s="1"/>
  <c r="G14" i="3" s="1"/>
  <c r="J29" i="3"/>
  <c r="K29" i="3" s="1"/>
  <c r="E14" i="3" s="1"/>
  <c r="H29" i="3"/>
  <c r="I29" i="3" s="1"/>
  <c r="C14" i="3" s="1"/>
  <c r="F29" i="3"/>
  <c r="G29" i="3" s="1"/>
  <c r="G13" i="3" s="1"/>
  <c r="D29" i="3"/>
  <c r="E29" i="3" s="1"/>
  <c r="E13" i="3" s="1"/>
  <c r="B29" i="3"/>
  <c r="C29" i="3" s="1"/>
  <c r="C13" i="3" s="1"/>
  <c r="F14" i="3"/>
  <c r="B13" i="3" l="1"/>
  <c r="B14" i="3"/>
  <c r="B15" i="3" s="1"/>
  <c r="C15" i="3" s="1"/>
  <c r="D14" i="3"/>
  <c r="F13" i="3"/>
  <c r="E15" i="4"/>
  <c r="C15" i="4"/>
  <c r="D13" i="3"/>
  <c r="D15" i="3" s="1"/>
  <c r="E15" i="3" s="1"/>
  <c r="F15" i="3"/>
  <c r="G15" i="3" s="1"/>
  <c r="L29" i="2"/>
  <c r="M29" i="2" s="1"/>
  <c r="G14" i="2" s="1"/>
  <c r="J29" i="2"/>
  <c r="D14" i="2" s="1"/>
  <c r="H29" i="2"/>
  <c r="I29" i="2" s="1"/>
  <c r="C14" i="2" s="1"/>
  <c r="F29" i="2"/>
  <c r="F13" i="2" s="1"/>
  <c r="D29" i="2"/>
  <c r="E29" i="2" s="1"/>
  <c r="E13" i="2" s="1"/>
  <c r="B29" i="2"/>
  <c r="B13" i="2" s="1"/>
  <c r="F14" i="2"/>
  <c r="D13" i="2" l="1"/>
  <c r="D15" i="2" s="1"/>
  <c r="B14" i="2"/>
  <c r="F15" i="2"/>
  <c r="B15" i="2"/>
  <c r="C29" i="2"/>
  <c r="C13" i="2" s="1"/>
  <c r="G29" i="2"/>
  <c r="G13" i="2" s="1"/>
  <c r="K29" i="2"/>
  <c r="E14" i="2" s="1"/>
  <c r="L29" i="1"/>
  <c r="J29" i="1"/>
  <c r="D14" i="1" s="1"/>
  <c r="H29" i="1"/>
  <c r="I29" i="1" s="1"/>
  <c r="F29" i="1"/>
  <c r="F13" i="1" s="1"/>
  <c r="D29" i="1"/>
  <c r="E29" i="1" s="1"/>
  <c r="B29" i="1"/>
  <c r="B13" i="1" s="1"/>
  <c r="E15" i="2" l="1"/>
  <c r="F14" i="1"/>
  <c r="C15" i="2"/>
  <c r="G15" i="2"/>
  <c r="G29" i="1"/>
  <c r="G13" i="1" s="1"/>
  <c r="K29" i="1"/>
  <c r="E14" i="1" s="1"/>
  <c r="C29" i="1"/>
  <c r="C13" i="1" s="1"/>
  <c r="C14" i="1"/>
  <c r="E13" i="1"/>
  <c r="B14" i="1"/>
  <c r="B15" i="1" s="1"/>
  <c r="D13" i="1"/>
  <c r="D15" i="1" s="1"/>
  <c r="F15" i="1"/>
  <c r="G15" i="1" l="1"/>
  <c r="C15" i="1"/>
  <c r="E15" i="1"/>
</calcChain>
</file>

<file path=xl/sharedStrings.xml><?xml version="1.0" encoding="utf-8"?>
<sst xmlns="http://schemas.openxmlformats.org/spreadsheetml/2006/main" count="636" uniqueCount="61">
  <si>
    <t>Tall spesifisert på art, fylke og årsklasse</t>
  </si>
  <si>
    <t>Kilde: Fiskeridirektoratet, Biomasseregisteret</t>
  </si>
  <si>
    <t>Antall i 1000 stk. Gjennomsnittlig vekt i kg.</t>
  </si>
  <si>
    <t>Totalt laks og regnbueørret</t>
  </si>
  <si>
    <t>Tidligere utsett</t>
  </si>
  <si>
    <t>Fjorårets utsett</t>
  </si>
  <si>
    <t>Årets utsett</t>
  </si>
  <si>
    <t>Art</t>
  </si>
  <si>
    <t>Antall</t>
  </si>
  <si>
    <t xml:space="preserve"> Gj. Vekt</t>
  </si>
  <si>
    <t>Gj. Vekt</t>
  </si>
  <si>
    <t>Laks</t>
  </si>
  <si>
    <t>Regnbueørret</t>
  </si>
  <si>
    <t>Totalt</t>
  </si>
  <si>
    <t>Fylke</t>
  </si>
  <si>
    <t>Nordland</t>
  </si>
  <si>
    <t>Trøndelag</t>
  </si>
  <si>
    <t>Møre og Romsdal</t>
  </si>
  <si>
    <t>Rogaland og Agder</t>
  </si>
  <si>
    <t>Forklaring:</t>
  </si>
  <si>
    <t>Beholdning av fisk = Innrapportert beholdning av levende fisk ved utgang av måneden</t>
  </si>
  <si>
    <t>Biomasse fremkommer ved å multiplisere antall med gjennomsnittsvekt.</t>
  </si>
  <si>
    <t>Beholdning (biomasse) ved månedslutt i 2020 (FYLKE)</t>
  </si>
  <si>
    <t>Innrapportert beholdning av fisk pr. utgangen av januar 2020 fordelt på årsklasse og art</t>
  </si>
  <si>
    <t>Innrapportert beholdning av fisk pr. utgangen av januar 2020 fordelt på årsklasse og fylke</t>
  </si>
  <si>
    <t>Troms og Finnmark</t>
  </si>
  <si>
    <t>Vestland</t>
  </si>
  <si>
    <t>Innrapportert beholdning av fisk pr. utgangen av februar 2020 fordelt på årsklasse og art</t>
  </si>
  <si>
    <t>Innrapportert beholdning av fisk pr. utgangen av februar 2020 fordelt på årsklasse og fylke</t>
  </si>
  <si>
    <t>Innrapportert beholdning av fisk pr. utgangen av mars 2020 fordelt på årsklasse og fylke</t>
  </si>
  <si>
    <t>Innrapportert beholdning av fisk pr. utgangen av mars 2020 fordelt på årsklasse og art</t>
  </si>
  <si>
    <t>Innrapportert beholdning av fisk pr. utgangen av april 2020 fordelt på årsklasse og art</t>
  </si>
  <si>
    <t>Innrapportert beholdning av fisk pr. utgangen av april 2020 fordelt på årsklasse og fylke</t>
  </si>
  <si>
    <t>Innrapportert beholdning av fisk pr. utgangen av mai 2020 fordelt på årsklasse og art</t>
  </si>
  <si>
    <t>Innrapportert beholdning av fisk pr. utgangen av mai 2020 fordelt på årsklasse og fylke</t>
  </si>
  <si>
    <t>Innrapporterte data pr. 16.07.2020</t>
  </si>
  <si>
    <t>Innrapportert beholdning av fisk pr. utgangen av juni 2020 fordelt på årsklasse og art</t>
  </si>
  <si>
    <t>Innrapportert beholdning av fisk pr. utgangen av juni 2020 fordelt på årsklasse og fylke</t>
  </si>
  <si>
    <t>Innrapporterte data pr. 14.08.2020</t>
  </si>
  <si>
    <t>Innrapportert beholdning av fisk pr. utgangen av juli 2020 fordelt på årsklasse og art</t>
  </si>
  <si>
    <t>Innrapportert beholdning av fisk pr. utgangen av juli 2020 fordelt på årsklasse og fylke</t>
  </si>
  <si>
    <t>Innrapporterte data pr. 17.09.2020</t>
  </si>
  <si>
    <t>Innrapportert beholdning av fisk pr. utgangen av august 2020 fordelt på årsklasse og art</t>
  </si>
  <si>
    <t>Innrapportert beholdning av fisk pr. utgangen av august 2020 fordelt på årsklasse og fylke</t>
  </si>
  <si>
    <t>Innrapporterte data pr. 22.10.2020</t>
  </si>
  <si>
    <t>Innrapportert beholdning av fisk pr. utgangen av september 2020 fordelt på årsklasse og art</t>
  </si>
  <si>
    <t>Innrapportert beholdning av fisk pr. utgangen av september 2020 fordelt på årsklasse og fylke</t>
  </si>
  <si>
    <t>Innrapporterte data pr. 19.11.2020</t>
  </si>
  <si>
    <t>Innrapportert beholdning av fisk pr. utgangen av oktober 2020 fordelt på årsklasse og art</t>
  </si>
  <si>
    <t>Innrapportert beholdning av fisk pr. utgangen av oktober 2020 fordelt på årsklasse og fylke</t>
  </si>
  <si>
    <t>Innrapporterte data pr. 17.12.2020</t>
  </si>
  <si>
    <t>Innrapportert beholdning av fisk pr. utgangen av november 2020 fordelt på årsklasse og art</t>
  </si>
  <si>
    <t>Innrapportert beholdning av fisk pr. utgangen av november 2020 fordelt på årsklasse og fylke</t>
  </si>
  <si>
    <t>Innrapporterte data pr. 21.1.2021</t>
  </si>
  <si>
    <t>Innrapportert beholdning av fisk pr. utgangen av desember 2020 fordelt på årsklasse og art</t>
  </si>
  <si>
    <t>Innrapportert beholdning av fisk pr. utgangen av desember 2020 fordelt på årsklasse og fylke</t>
  </si>
  <si>
    <t>Innrapporterte data pr. 18.2.2021</t>
  </si>
  <si>
    <t>Innrapporterte data pr. 18.3.2021</t>
  </si>
  <si>
    <t>Innrapporterte data pr. 15.4.2021</t>
  </si>
  <si>
    <t>Innrapporterte data pr. 20.05.2021</t>
  </si>
  <si>
    <t>Innrapporterte data pr. 01.07.2021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</si>
</sst>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4]mmmm\ yyyy;@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3" tint="0.39997558519241921"/>
      <name val="Arial"/>
      <family val="2"/>
    </font>
    <font>
      <sz val="10"/>
      <color theme="3" tint="-0.49998474074526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3" tint="-0.499984740745262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4" fillId="0" borderId="7" xfId="0" applyFont="1" applyFill="1" applyBorder="1"/>
    <xf numFmtId="3" fontId="4" fillId="0" borderId="8" xfId="0" applyNumberFormat="1" applyFont="1" applyBorder="1"/>
    <xf numFmtId="165" fontId="4" fillId="0" borderId="9" xfId="0" applyNumberFormat="1" applyFont="1" applyBorder="1"/>
    <xf numFmtId="0" fontId="4" fillId="0" borderId="10" xfId="0" applyFont="1" applyFill="1" applyBorder="1"/>
    <xf numFmtId="3" fontId="4" fillId="0" borderId="11" xfId="0" applyNumberFormat="1" applyFont="1" applyBorder="1"/>
    <xf numFmtId="165" fontId="4" fillId="0" borderId="12" xfId="0" applyNumberFormat="1" applyFont="1" applyBorder="1"/>
    <xf numFmtId="1" fontId="4" fillId="0" borderId="9" xfId="0" applyNumberFormat="1" applyFont="1" applyBorder="1"/>
    <xf numFmtId="1" fontId="4" fillId="0" borderId="12" xfId="0" applyNumberFormat="1" applyFont="1" applyBorder="1"/>
    <xf numFmtId="3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0" fontId="4" fillId="0" borderId="13" xfId="0" applyFont="1" applyFill="1" applyBorder="1"/>
    <xf numFmtId="3" fontId="4" fillId="0" borderId="14" xfId="0" applyNumberFormat="1" applyFont="1" applyBorder="1"/>
    <xf numFmtId="1" fontId="4" fillId="0" borderId="15" xfId="0" applyNumberFormat="1" applyFont="1" applyBorder="1"/>
    <xf numFmtId="165" fontId="4" fillId="0" borderId="15" xfId="0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8" fillId="0" borderId="0" xfId="0" applyNumberFormat="1" applyFont="1"/>
    <xf numFmtId="3" fontId="8" fillId="0" borderId="0" xfId="0" applyNumberFormat="1" applyFont="1"/>
    <xf numFmtId="0" fontId="8" fillId="0" borderId="0" xfId="0" applyFont="1"/>
    <xf numFmtId="164" fontId="9" fillId="0" borderId="0" xfId="0" applyNumberFormat="1" applyFont="1"/>
    <xf numFmtId="3" fontId="9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2" borderId="4" xfId="0" applyFont="1" applyFill="1" applyBorder="1"/>
    <xf numFmtId="0" fontId="12" fillId="2" borderId="5" xfId="0" applyFont="1" applyFill="1" applyBorder="1" applyAlignment="1">
      <alignment horizontal="right"/>
    </xf>
    <xf numFmtId="0" fontId="12" fillId="2" borderId="6" xfId="0" applyFont="1" applyFill="1" applyBorder="1" applyAlignment="1">
      <alignment horizontal="right"/>
    </xf>
    <xf numFmtId="3" fontId="12" fillId="2" borderId="5" xfId="0" applyNumberFormat="1" applyFont="1" applyFill="1" applyBorder="1"/>
    <xf numFmtId="165" fontId="12" fillId="2" borderId="6" xfId="0" applyNumberFormat="1" applyFont="1" applyFill="1" applyBorder="1"/>
    <xf numFmtId="1" fontId="12" fillId="2" borderId="6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8" customWidth="1"/>
    <col min="2" max="13" width="8.7109375" style="8" customWidth="1"/>
    <col min="14" max="16384" width="11.42578125" style="8"/>
  </cols>
  <sheetData>
    <row r="1" spans="1:7" s="28" customFormat="1" ht="27.75" x14ac:dyDescent="0.4">
      <c r="A1" s="25" t="s">
        <v>22</v>
      </c>
      <c r="B1" s="26"/>
      <c r="C1" s="27"/>
      <c r="D1" s="27"/>
      <c r="E1" s="27"/>
      <c r="F1" s="27"/>
      <c r="G1" s="27"/>
    </row>
    <row r="2" spans="1:7" s="31" customFormat="1" ht="18" x14ac:dyDescent="0.25">
      <c r="A2" s="28" t="s">
        <v>0</v>
      </c>
      <c r="B2" s="29"/>
      <c r="C2" s="30"/>
      <c r="D2" s="30"/>
      <c r="E2" s="30"/>
      <c r="F2" s="30"/>
      <c r="G2" s="30"/>
    </row>
    <row r="3" spans="1:7" s="2" customFormat="1" x14ac:dyDescent="0.2">
      <c r="B3" s="3"/>
      <c r="C3" s="4"/>
      <c r="D3" s="4"/>
      <c r="E3" s="4"/>
      <c r="F3" s="4"/>
      <c r="G3" s="4"/>
    </row>
    <row r="4" spans="1:7" s="2" customFormat="1" x14ac:dyDescent="0.2">
      <c r="A4" s="1" t="s">
        <v>1</v>
      </c>
      <c r="B4" s="3"/>
      <c r="C4" s="4"/>
      <c r="D4" s="4"/>
      <c r="E4" s="4"/>
      <c r="F4" s="4"/>
      <c r="G4" s="4"/>
    </row>
    <row r="5" spans="1:7" x14ac:dyDescent="0.2">
      <c r="A5" s="5" t="s">
        <v>35</v>
      </c>
      <c r="B5" s="6"/>
      <c r="C5" s="7"/>
      <c r="D5" s="7"/>
      <c r="E5" s="7"/>
      <c r="F5" s="7"/>
      <c r="G5" s="7"/>
    </row>
    <row r="8" spans="1:7" s="33" customFormat="1" ht="15.75" x14ac:dyDescent="0.25">
      <c r="A8" s="32" t="s">
        <v>23</v>
      </c>
    </row>
    <row r="9" spans="1:7" x14ac:dyDescent="0.2">
      <c r="A9" s="8" t="s">
        <v>2</v>
      </c>
    </row>
    <row r="10" spans="1:7" x14ac:dyDescent="0.2">
      <c r="B10" s="42" t="s">
        <v>3</v>
      </c>
      <c r="C10" s="43"/>
      <c r="D10" s="43"/>
      <c r="E10" s="43"/>
      <c r="F10" s="43"/>
      <c r="G10" s="44"/>
    </row>
    <row r="11" spans="1:7" x14ac:dyDescent="0.2">
      <c r="B11" s="40" t="s">
        <v>4</v>
      </c>
      <c r="C11" s="41"/>
      <c r="D11" s="40" t="s">
        <v>5</v>
      </c>
      <c r="E11" s="41"/>
      <c r="F11" s="40" t="s">
        <v>6</v>
      </c>
      <c r="G11" s="41"/>
    </row>
    <row r="12" spans="1:7" s="33" customFormat="1" x14ac:dyDescent="0.2">
      <c r="A12" s="34" t="s">
        <v>7</v>
      </c>
      <c r="B12" s="35" t="s">
        <v>8</v>
      </c>
      <c r="C12" s="36" t="s">
        <v>9</v>
      </c>
      <c r="D12" s="35" t="s">
        <v>8</v>
      </c>
      <c r="E12" s="36" t="s">
        <v>10</v>
      </c>
      <c r="F12" s="35" t="s">
        <v>8</v>
      </c>
      <c r="G12" s="36" t="s">
        <v>10</v>
      </c>
    </row>
    <row r="13" spans="1:7" x14ac:dyDescent="0.2">
      <c r="A13" s="9" t="s">
        <v>11</v>
      </c>
      <c r="B13" s="10">
        <f t="shared" ref="B13:G13" si="0">B29</f>
        <v>73110.839000000007</v>
      </c>
      <c r="C13" s="11">
        <f t="shared" si="0"/>
        <v>4.2806873079243433</v>
      </c>
      <c r="D13" s="10">
        <f t="shared" si="0"/>
        <v>325935.147</v>
      </c>
      <c r="E13" s="11">
        <f t="shared" si="0"/>
        <v>1.4777509560421855</v>
      </c>
      <c r="F13" s="10">
        <f t="shared" si="0"/>
        <v>13955.707</v>
      </c>
      <c r="G13" s="11">
        <f t="shared" si="0"/>
        <v>0.23453072431228308</v>
      </c>
    </row>
    <row r="14" spans="1:7" x14ac:dyDescent="0.2">
      <c r="A14" s="12" t="s">
        <v>12</v>
      </c>
      <c r="B14" s="13">
        <f t="shared" ref="B14:F14" si="1">H29</f>
        <v>1297.414</v>
      </c>
      <c r="C14" s="14">
        <f t="shared" si="1"/>
        <v>3.8272829829183301</v>
      </c>
      <c r="D14" s="13">
        <f t="shared" si="1"/>
        <v>21391.262000000002</v>
      </c>
      <c r="E14" s="14">
        <f t="shared" si="1"/>
        <v>1.8675178888463853</v>
      </c>
      <c r="F14" s="13">
        <f t="shared" si="1"/>
        <v>0</v>
      </c>
      <c r="G14" s="14">
        <v>0</v>
      </c>
    </row>
    <row r="15" spans="1:7" s="33" customFormat="1" x14ac:dyDescent="0.2">
      <c r="A15" s="34" t="s">
        <v>13</v>
      </c>
      <c r="B15" s="37">
        <f>SUM(B13:B14)</f>
        <v>74408.253000000012</v>
      </c>
      <c r="C15" s="38">
        <f>((B13*C13)+(B14*C14))/B15</f>
        <v>4.272781556946379</v>
      </c>
      <c r="D15" s="37">
        <f>SUM(D13:D14)</f>
        <v>347326.40899999999</v>
      </c>
      <c r="E15" s="38">
        <f>((D13*E13)+(D14*E14))/D15</f>
        <v>1.5017560600668296</v>
      </c>
      <c r="F15" s="37">
        <f>SUM(F13:F14)</f>
        <v>13955.707</v>
      </c>
      <c r="G15" s="38">
        <f>((F13*G13)+(F14*G14))/F15</f>
        <v>0.23453072431228308</v>
      </c>
    </row>
    <row r="18" spans="1:13" s="33" customFormat="1" ht="15.75" x14ac:dyDescent="0.25">
      <c r="A18" s="32" t="s">
        <v>24</v>
      </c>
    </row>
    <row r="19" spans="1:13" x14ac:dyDescent="0.2">
      <c r="A19" s="8" t="s">
        <v>2</v>
      </c>
    </row>
    <row r="20" spans="1:13" x14ac:dyDescent="0.2">
      <c r="B20" s="42" t="s">
        <v>11</v>
      </c>
      <c r="C20" s="43"/>
      <c r="D20" s="43"/>
      <c r="E20" s="43"/>
      <c r="F20" s="43"/>
      <c r="G20" s="44"/>
      <c r="H20" s="42" t="s">
        <v>12</v>
      </c>
      <c r="I20" s="43"/>
      <c r="J20" s="43"/>
      <c r="K20" s="43"/>
      <c r="L20" s="43"/>
      <c r="M20" s="44"/>
    </row>
    <row r="21" spans="1:13" x14ac:dyDescent="0.2">
      <c r="B21" s="40" t="s">
        <v>4</v>
      </c>
      <c r="C21" s="41"/>
      <c r="D21" s="40" t="s">
        <v>5</v>
      </c>
      <c r="E21" s="41"/>
      <c r="F21" s="40" t="s">
        <v>6</v>
      </c>
      <c r="G21" s="41"/>
      <c r="H21" s="40" t="s">
        <v>4</v>
      </c>
      <c r="I21" s="41"/>
      <c r="J21" s="40" t="s">
        <v>5</v>
      </c>
      <c r="K21" s="41"/>
      <c r="L21" s="40" t="s">
        <v>6</v>
      </c>
      <c r="M21" s="41"/>
    </row>
    <row r="22" spans="1:13" s="33" customFormat="1" x14ac:dyDescent="0.2">
      <c r="A22" s="34" t="s">
        <v>14</v>
      </c>
      <c r="B22" s="35" t="s">
        <v>8</v>
      </c>
      <c r="C22" s="36" t="s">
        <v>9</v>
      </c>
      <c r="D22" s="35" t="s">
        <v>8</v>
      </c>
      <c r="E22" s="36" t="s">
        <v>10</v>
      </c>
      <c r="F22" s="35" t="s">
        <v>8</v>
      </c>
      <c r="G22" s="36" t="s">
        <v>10</v>
      </c>
      <c r="H22" s="35" t="s">
        <v>8</v>
      </c>
      <c r="I22" s="36" t="s">
        <v>9</v>
      </c>
      <c r="J22" s="35" t="s">
        <v>8</v>
      </c>
      <c r="K22" s="36" t="s">
        <v>10</v>
      </c>
      <c r="L22" s="35" t="s">
        <v>8</v>
      </c>
      <c r="M22" s="36" t="s">
        <v>10</v>
      </c>
    </row>
    <row r="23" spans="1:13" x14ac:dyDescent="0.2">
      <c r="A23" s="9" t="s">
        <v>25</v>
      </c>
      <c r="B23" s="10">
        <v>27010.008000000002</v>
      </c>
      <c r="C23" s="11">
        <v>3.99883147850234</v>
      </c>
      <c r="D23" s="10">
        <v>73418.861999999994</v>
      </c>
      <c r="E23" s="11">
        <v>1.0795597695589501</v>
      </c>
      <c r="F23" s="10">
        <v>1561.338</v>
      </c>
      <c r="G23" s="11">
        <v>0.33417956073572802</v>
      </c>
      <c r="H23" s="10">
        <v>0</v>
      </c>
      <c r="I23" s="15">
        <v>0</v>
      </c>
      <c r="J23" s="10">
        <v>335.62599999999998</v>
      </c>
      <c r="K23" s="11">
        <v>3.2021277314629999</v>
      </c>
      <c r="L23" s="10">
        <v>0</v>
      </c>
      <c r="M23" s="15">
        <v>0</v>
      </c>
    </row>
    <row r="24" spans="1:13" x14ac:dyDescent="0.2">
      <c r="A24" s="12" t="s">
        <v>15</v>
      </c>
      <c r="B24" s="13">
        <v>15987.513000000001</v>
      </c>
      <c r="C24" s="14">
        <v>4.3146582276430401</v>
      </c>
      <c r="D24" s="13">
        <v>70032.353000000003</v>
      </c>
      <c r="E24" s="14">
        <v>1.4134756646545901</v>
      </c>
      <c r="F24" s="13">
        <v>1306.373</v>
      </c>
      <c r="G24" s="14">
        <v>0.36443185675147899</v>
      </c>
      <c r="H24" s="13">
        <v>55.052</v>
      </c>
      <c r="I24" s="14">
        <v>3.9118065465378198</v>
      </c>
      <c r="J24" s="13">
        <v>1226.5930000000001</v>
      </c>
      <c r="K24" s="14">
        <v>0.73376980546929604</v>
      </c>
      <c r="L24" s="13">
        <v>0</v>
      </c>
      <c r="M24" s="16">
        <v>0</v>
      </c>
    </row>
    <row r="25" spans="1:13" x14ac:dyDescent="0.2">
      <c r="A25" s="12" t="s">
        <v>16</v>
      </c>
      <c r="B25" s="13">
        <v>7946.393</v>
      </c>
      <c r="C25" s="14">
        <v>4.9168574039819104</v>
      </c>
      <c r="D25" s="13">
        <v>80526.385999999999</v>
      </c>
      <c r="E25" s="14">
        <v>1.7283077592107501</v>
      </c>
      <c r="F25" s="17">
        <v>4379.5950000000003</v>
      </c>
      <c r="G25" s="18">
        <v>0.18369967359995601</v>
      </c>
      <c r="H25" s="13">
        <v>273.01</v>
      </c>
      <c r="I25" s="14">
        <v>4.0763264825464303</v>
      </c>
      <c r="J25" s="13">
        <v>930.05399999999997</v>
      </c>
      <c r="K25" s="14">
        <v>2.6733700010967101</v>
      </c>
      <c r="L25" s="13">
        <v>0</v>
      </c>
      <c r="M25" s="16">
        <v>0</v>
      </c>
    </row>
    <row r="26" spans="1:13" x14ac:dyDescent="0.2">
      <c r="A26" s="12" t="s">
        <v>17</v>
      </c>
      <c r="B26" s="13">
        <v>6040.2709999999997</v>
      </c>
      <c r="C26" s="14">
        <v>4.6716098641931803</v>
      </c>
      <c r="D26" s="13">
        <v>11135.467000000001</v>
      </c>
      <c r="E26" s="14">
        <v>1.76681059797492</v>
      </c>
      <c r="F26" s="13">
        <v>4496.6260000000002</v>
      </c>
      <c r="G26" s="14">
        <v>0.17988776073438201</v>
      </c>
      <c r="H26" s="13">
        <v>217.81299999999999</v>
      </c>
      <c r="I26" s="14">
        <v>3.9405461841120601</v>
      </c>
      <c r="J26" s="13">
        <v>2690.3980000000001</v>
      </c>
      <c r="K26" s="14">
        <v>1.5328178856808501</v>
      </c>
      <c r="L26" s="13">
        <v>0</v>
      </c>
      <c r="M26" s="16">
        <v>0</v>
      </c>
    </row>
    <row r="27" spans="1:13" x14ac:dyDescent="0.2">
      <c r="A27" s="12" t="s">
        <v>26</v>
      </c>
      <c r="B27" s="13">
        <v>10864.68</v>
      </c>
      <c r="C27" s="14">
        <v>4.2518345276621101</v>
      </c>
      <c r="D27" s="13">
        <v>64140.824000000001</v>
      </c>
      <c r="E27" s="14">
        <v>1.71384562872158</v>
      </c>
      <c r="F27" s="13">
        <v>2211.7750000000001</v>
      </c>
      <c r="G27" s="14">
        <v>0.29920436391585897</v>
      </c>
      <c r="H27" s="13">
        <v>751.53899999999999</v>
      </c>
      <c r="I27" s="14">
        <v>3.6977956845885598</v>
      </c>
      <c r="J27" s="13">
        <v>16208.591</v>
      </c>
      <c r="K27" s="14">
        <v>1.93499494089276</v>
      </c>
      <c r="L27" s="13">
        <v>0</v>
      </c>
      <c r="M27" s="16">
        <v>0</v>
      </c>
    </row>
    <row r="28" spans="1:13" x14ac:dyDescent="0.2">
      <c r="A28" s="19" t="s">
        <v>18</v>
      </c>
      <c r="B28" s="20">
        <v>5261.9740000000002</v>
      </c>
      <c r="C28" s="22">
        <v>4.2743699322725703</v>
      </c>
      <c r="D28" s="20">
        <v>26681.255000000001</v>
      </c>
      <c r="E28" s="22">
        <v>1.29775713143928</v>
      </c>
      <c r="F28" s="20">
        <v>0</v>
      </c>
      <c r="G28" s="21">
        <v>0</v>
      </c>
      <c r="H28" s="20">
        <v>0</v>
      </c>
      <c r="I28" s="21">
        <v>0</v>
      </c>
      <c r="J28" s="20">
        <v>0</v>
      </c>
      <c r="K28" s="21">
        <v>0</v>
      </c>
      <c r="L28" s="20">
        <v>0</v>
      </c>
      <c r="M28" s="21">
        <v>0</v>
      </c>
    </row>
    <row r="29" spans="1:13" s="33" customFormat="1" x14ac:dyDescent="0.2">
      <c r="A29" s="34" t="s">
        <v>13</v>
      </c>
      <c r="B29" s="37">
        <f>SUM(B23:B28)</f>
        <v>73110.839000000007</v>
      </c>
      <c r="C29" s="38">
        <f>((B23*C23)+(B24*C24)+(B25*C25)+(B26*C26)+(B27*C27)+(B28*C28))/B29</f>
        <v>4.2806873079243433</v>
      </c>
      <c r="D29" s="37">
        <f>SUM(D23:D28)</f>
        <v>325935.147</v>
      </c>
      <c r="E29" s="38">
        <f>((D23*E23)+(D24*E24)+(D25*E25)+(D26*E26)+(D27*E27)+(D28*E28))/D29</f>
        <v>1.4777509560421855</v>
      </c>
      <c r="F29" s="37">
        <f>SUM(F23:F28)</f>
        <v>13955.707</v>
      </c>
      <c r="G29" s="38">
        <f>((F23*G23)+(F24*G24)+(F25*G25)+(F26*G26)+(F27*G27)+(F28*G28))/F29</f>
        <v>0.23453072431228308</v>
      </c>
      <c r="H29" s="37">
        <f>SUM(H23:H28)</f>
        <v>1297.414</v>
      </c>
      <c r="I29" s="38">
        <f>((H23*I23)+(H24*I24)+(H25*I25)+(H26*I26)+(H27*I27)+(H28*I28))/H29</f>
        <v>3.8272829829183301</v>
      </c>
      <c r="J29" s="37">
        <f>SUM(J23:J28)</f>
        <v>21391.262000000002</v>
      </c>
      <c r="K29" s="38">
        <f>((J23*K23)+(J24*K24)+(J25*K25)+(J26*K26)+(J27*K27)+(J28*K28))/J29</f>
        <v>1.8675178888463853</v>
      </c>
      <c r="L29" s="37">
        <f>SUM(L23:L28)</f>
        <v>0</v>
      </c>
      <c r="M29" s="39">
        <v>0</v>
      </c>
    </row>
    <row r="32" spans="1:13" s="33" customFormat="1" ht="15.75" x14ac:dyDescent="0.25">
      <c r="A32" s="32" t="s">
        <v>19</v>
      </c>
    </row>
    <row r="33" spans="1:1" x14ac:dyDescent="0.2">
      <c r="A33" s="23" t="s">
        <v>20</v>
      </c>
    </row>
    <row r="34" spans="1:1" x14ac:dyDescent="0.2">
      <c r="A34" s="24" t="s">
        <v>21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J29:L29 H29:I29 F29:G29 D29:E29 C29 D15:F15 C15" formula="1"/>
    <ignoredError sqref="G15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8" customWidth="1"/>
    <col min="2" max="13" width="8.7109375" style="8" customWidth="1"/>
    <col min="14" max="16384" width="11.42578125" style="8"/>
  </cols>
  <sheetData>
    <row r="1" spans="1:7" s="28" customFormat="1" ht="27.75" x14ac:dyDescent="0.4">
      <c r="A1" s="25" t="s">
        <v>22</v>
      </c>
      <c r="B1" s="26"/>
      <c r="C1" s="27"/>
      <c r="D1" s="27"/>
      <c r="E1" s="27"/>
      <c r="F1" s="27"/>
      <c r="G1" s="27"/>
    </row>
    <row r="2" spans="1:7" s="31" customFormat="1" ht="18" x14ac:dyDescent="0.25">
      <c r="A2" s="28" t="s">
        <v>0</v>
      </c>
      <c r="B2" s="29"/>
      <c r="C2" s="30"/>
      <c r="D2" s="30"/>
      <c r="E2" s="30"/>
      <c r="F2" s="30"/>
      <c r="G2" s="30"/>
    </row>
    <row r="3" spans="1:7" s="2" customFormat="1" x14ac:dyDescent="0.2">
      <c r="B3" s="3"/>
      <c r="C3" s="4"/>
      <c r="D3" s="4"/>
      <c r="E3" s="4"/>
      <c r="F3" s="4"/>
      <c r="G3" s="4"/>
    </row>
    <row r="4" spans="1:7" s="2" customFormat="1" x14ac:dyDescent="0.2">
      <c r="A4" s="1" t="s">
        <v>1</v>
      </c>
      <c r="B4" s="3"/>
      <c r="C4" s="4"/>
      <c r="D4" s="4"/>
      <c r="E4" s="4"/>
      <c r="F4" s="4"/>
      <c r="G4" s="4"/>
    </row>
    <row r="5" spans="1:7" x14ac:dyDescent="0.2">
      <c r="A5" s="5" t="s">
        <v>58</v>
      </c>
      <c r="B5" s="6"/>
      <c r="C5" s="7"/>
      <c r="D5" s="7"/>
      <c r="E5" s="7"/>
      <c r="F5" s="7"/>
      <c r="G5" s="7"/>
    </row>
    <row r="8" spans="1:7" s="33" customFormat="1" ht="15.75" x14ac:dyDescent="0.25">
      <c r="A8" s="32" t="s">
        <v>48</v>
      </c>
    </row>
    <row r="9" spans="1:7" x14ac:dyDescent="0.2">
      <c r="A9" s="8" t="s">
        <v>2</v>
      </c>
    </row>
    <row r="10" spans="1:7" x14ac:dyDescent="0.2">
      <c r="B10" s="42" t="s">
        <v>3</v>
      </c>
      <c r="C10" s="43"/>
      <c r="D10" s="43"/>
      <c r="E10" s="43"/>
      <c r="F10" s="43"/>
      <c r="G10" s="44"/>
    </row>
    <row r="11" spans="1:7" x14ac:dyDescent="0.2">
      <c r="B11" s="40" t="s">
        <v>4</v>
      </c>
      <c r="C11" s="41"/>
      <c r="D11" s="40" t="s">
        <v>5</v>
      </c>
      <c r="E11" s="41"/>
      <c r="F11" s="40" t="s">
        <v>6</v>
      </c>
      <c r="G11" s="41"/>
    </row>
    <row r="12" spans="1:7" s="33" customFormat="1" x14ac:dyDescent="0.2">
      <c r="A12" s="34" t="s">
        <v>7</v>
      </c>
      <c r="B12" s="35" t="s">
        <v>8</v>
      </c>
      <c r="C12" s="36" t="s">
        <v>9</v>
      </c>
      <c r="D12" s="35" t="s">
        <v>8</v>
      </c>
      <c r="E12" s="36" t="s">
        <v>10</v>
      </c>
      <c r="F12" s="35" t="s">
        <v>8</v>
      </c>
      <c r="G12" s="36" t="s">
        <v>10</v>
      </c>
    </row>
    <row r="13" spans="1:7" x14ac:dyDescent="0.2">
      <c r="A13" s="9" t="s">
        <v>11</v>
      </c>
      <c r="B13" s="10">
        <f t="shared" ref="B13:G13" si="0">B29</f>
        <v>388.9</v>
      </c>
      <c r="C13" s="11">
        <f t="shared" si="0"/>
        <v>3.7755317562355359</v>
      </c>
      <c r="D13" s="10">
        <f t="shared" si="0"/>
        <v>145907.20000000001</v>
      </c>
      <c r="E13" s="11">
        <f t="shared" si="0"/>
        <v>3.6396987537283976</v>
      </c>
      <c r="F13" s="10">
        <f t="shared" si="0"/>
        <v>318687.29999999993</v>
      </c>
      <c r="G13" s="11">
        <f t="shared" si="0"/>
        <v>1.1122642138547725</v>
      </c>
    </row>
    <row r="14" spans="1:7" x14ac:dyDescent="0.2">
      <c r="A14" s="12" t="s">
        <v>12</v>
      </c>
      <c r="B14" s="13">
        <f t="shared" ref="B14:G14" si="1">H29</f>
        <v>20.3</v>
      </c>
      <c r="C14" s="14">
        <f t="shared" si="1"/>
        <v>6.3200000000000012</v>
      </c>
      <c r="D14" s="13">
        <f t="shared" si="1"/>
        <v>5510.6</v>
      </c>
      <c r="E14" s="14">
        <f t="shared" si="1"/>
        <v>3.1569694044205705</v>
      </c>
      <c r="F14" s="13">
        <f t="shared" si="1"/>
        <v>19516.399999999998</v>
      </c>
      <c r="G14" s="14">
        <f t="shared" si="1"/>
        <v>1.3570816748990593</v>
      </c>
    </row>
    <row r="15" spans="1:7" s="33" customFormat="1" x14ac:dyDescent="0.2">
      <c r="A15" s="34" t="s">
        <v>13</v>
      </c>
      <c r="B15" s="37">
        <f>SUM(B13:B14)</f>
        <v>409.2</v>
      </c>
      <c r="C15" s="38">
        <f>((B13*C13)+(B14*C14))/B15</f>
        <v>3.9017602639296185</v>
      </c>
      <c r="D15" s="37">
        <f>SUM(D13:D14)</f>
        <v>151417.80000000002</v>
      </c>
      <c r="E15" s="38">
        <f>((D13*E13)+(D14*E14))/D15</f>
        <v>3.622130618725143</v>
      </c>
      <c r="F15" s="37">
        <f>SUM(F13:F14)</f>
        <v>338203.69999999995</v>
      </c>
      <c r="G15" s="38">
        <f>((F13*G13)+(F14*G14))/F15</f>
        <v>1.1263916627760133</v>
      </c>
    </row>
    <row r="18" spans="1:13" s="33" customFormat="1" ht="15.75" x14ac:dyDescent="0.25">
      <c r="A18" s="32" t="s">
        <v>49</v>
      </c>
    </row>
    <row r="19" spans="1:13" x14ac:dyDescent="0.2">
      <c r="A19" s="8" t="s">
        <v>2</v>
      </c>
    </row>
    <row r="20" spans="1:13" x14ac:dyDescent="0.2">
      <c r="B20" s="42" t="s">
        <v>11</v>
      </c>
      <c r="C20" s="43"/>
      <c r="D20" s="43"/>
      <c r="E20" s="43"/>
      <c r="F20" s="43"/>
      <c r="G20" s="44"/>
      <c r="H20" s="42" t="s">
        <v>12</v>
      </c>
      <c r="I20" s="43"/>
      <c r="J20" s="43"/>
      <c r="K20" s="43"/>
      <c r="L20" s="43"/>
      <c r="M20" s="44"/>
    </row>
    <row r="21" spans="1:13" x14ac:dyDescent="0.2">
      <c r="B21" s="40" t="s">
        <v>4</v>
      </c>
      <c r="C21" s="41"/>
      <c r="D21" s="40" t="s">
        <v>5</v>
      </c>
      <c r="E21" s="41"/>
      <c r="F21" s="40" t="s">
        <v>6</v>
      </c>
      <c r="G21" s="41"/>
      <c r="H21" s="40" t="s">
        <v>4</v>
      </c>
      <c r="I21" s="41"/>
      <c r="J21" s="40" t="s">
        <v>5</v>
      </c>
      <c r="K21" s="41"/>
      <c r="L21" s="40" t="s">
        <v>6</v>
      </c>
      <c r="M21" s="41"/>
    </row>
    <row r="22" spans="1:13" s="33" customFormat="1" x14ac:dyDescent="0.2">
      <c r="A22" s="34" t="s">
        <v>14</v>
      </c>
      <c r="B22" s="35" t="s">
        <v>8</v>
      </c>
      <c r="C22" s="36" t="s">
        <v>9</v>
      </c>
      <c r="D22" s="35" t="s">
        <v>8</v>
      </c>
      <c r="E22" s="36" t="s">
        <v>10</v>
      </c>
      <c r="F22" s="35" t="s">
        <v>8</v>
      </c>
      <c r="G22" s="36" t="s">
        <v>10</v>
      </c>
      <c r="H22" s="35" t="s">
        <v>8</v>
      </c>
      <c r="I22" s="36" t="s">
        <v>9</v>
      </c>
      <c r="J22" s="35" t="s">
        <v>8</v>
      </c>
      <c r="K22" s="36" t="s">
        <v>10</v>
      </c>
      <c r="L22" s="35" t="s">
        <v>8</v>
      </c>
      <c r="M22" s="36" t="s">
        <v>10</v>
      </c>
    </row>
    <row r="23" spans="1:13" x14ac:dyDescent="0.2">
      <c r="A23" s="9" t="s">
        <v>25</v>
      </c>
      <c r="B23" s="10">
        <v>0</v>
      </c>
      <c r="C23" s="15">
        <v>0</v>
      </c>
      <c r="D23" s="10">
        <v>44560.9</v>
      </c>
      <c r="E23" s="11">
        <v>3.3980000000000001</v>
      </c>
      <c r="F23" s="10">
        <v>74605.2</v>
      </c>
      <c r="G23" s="11">
        <v>0.89900000000000002</v>
      </c>
      <c r="H23" s="10">
        <v>0</v>
      </c>
      <c r="I23" s="15">
        <v>0</v>
      </c>
      <c r="J23" s="10">
        <v>0</v>
      </c>
      <c r="K23" s="15">
        <v>0</v>
      </c>
      <c r="L23" s="10">
        <v>0</v>
      </c>
      <c r="M23" s="15">
        <v>0</v>
      </c>
    </row>
    <row r="24" spans="1:13" x14ac:dyDescent="0.2">
      <c r="A24" s="12" t="s">
        <v>15</v>
      </c>
      <c r="B24" s="13">
        <v>89.1</v>
      </c>
      <c r="C24" s="14">
        <v>3.2309999999999999</v>
      </c>
      <c r="D24" s="13">
        <v>36033.800000000003</v>
      </c>
      <c r="E24" s="14">
        <v>3.605</v>
      </c>
      <c r="F24" s="13">
        <v>67749.899999999994</v>
      </c>
      <c r="G24" s="14">
        <v>0.95299999999999996</v>
      </c>
      <c r="H24" s="13">
        <v>0</v>
      </c>
      <c r="I24" s="16">
        <v>0</v>
      </c>
      <c r="J24" s="13">
        <v>959.9</v>
      </c>
      <c r="K24" s="14">
        <v>3.2690000000000001</v>
      </c>
      <c r="L24" s="13">
        <v>384.7</v>
      </c>
      <c r="M24" s="14">
        <v>1.631</v>
      </c>
    </row>
    <row r="25" spans="1:13" x14ac:dyDescent="0.2">
      <c r="A25" s="12" t="s">
        <v>16</v>
      </c>
      <c r="B25" s="13">
        <v>0</v>
      </c>
      <c r="C25" s="16">
        <v>0</v>
      </c>
      <c r="D25" s="13">
        <v>27691.8</v>
      </c>
      <c r="E25" s="14">
        <v>3.6960000000000002</v>
      </c>
      <c r="F25" s="17">
        <v>46050.1</v>
      </c>
      <c r="G25" s="18">
        <v>1.1339999999999999</v>
      </c>
      <c r="H25" s="13">
        <v>0</v>
      </c>
      <c r="I25" s="16">
        <v>0</v>
      </c>
      <c r="J25" s="13">
        <v>24.3</v>
      </c>
      <c r="K25" s="14">
        <v>6.3010000000000002</v>
      </c>
      <c r="L25" s="13">
        <v>28.8</v>
      </c>
      <c r="M25" s="14">
        <v>0.47099999999999997</v>
      </c>
    </row>
    <row r="26" spans="1:13" x14ac:dyDescent="0.2">
      <c r="A26" s="12" t="s">
        <v>17</v>
      </c>
      <c r="B26" s="13">
        <v>32.1</v>
      </c>
      <c r="C26" s="14">
        <v>1.155</v>
      </c>
      <c r="D26" s="13">
        <v>3578.2</v>
      </c>
      <c r="E26" s="14">
        <v>4.1459999999999999</v>
      </c>
      <c r="F26" s="13">
        <v>44082.7</v>
      </c>
      <c r="G26" s="14">
        <v>1.401</v>
      </c>
      <c r="H26" s="13">
        <v>0</v>
      </c>
      <c r="I26" s="16">
        <v>0</v>
      </c>
      <c r="J26" s="13">
        <v>748.1</v>
      </c>
      <c r="K26" s="14">
        <v>2.5169999999999999</v>
      </c>
      <c r="L26" s="13">
        <v>2962.5</v>
      </c>
      <c r="M26" s="14">
        <v>1.165</v>
      </c>
    </row>
    <row r="27" spans="1:13" x14ac:dyDescent="0.2">
      <c r="A27" s="12" t="s">
        <v>26</v>
      </c>
      <c r="B27" s="13">
        <v>267.7</v>
      </c>
      <c r="C27" s="14">
        <v>4.2709999999999999</v>
      </c>
      <c r="D27" s="13">
        <v>19946.400000000001</v>
      </c>
      <c r="E27" s="14">
        <v>3.847</v>
      </c>
      <c r="F27" s="13">
        <v>64927.1</v>
      </c>
      <c r="G27" s="14">
        <v>1.4350000000000001</v>
      </c>
      <c r="H27" s="13">
        <v>20.3</v>
      </c>
      <c r="I27" s="14">
        <v>6.32</v>
      </c>
      <c r="J27" s="13">
        <v>3778.3</v>
      </c>
      <c r="K27" s="14">
        <v>3.2349999999999999</v>
      </c>
      <c r="L27" s="13">
        <v>15391.8</v>
      </c>
      <c r="M27" s="14">
        <v>1.4430000000000001</v>
      </c>
    </row>
    <row r="28" spans="1:13" x14ac:dyDescent="0.2">
      <c r="A28" s="19" t="s">
        <v>18</v>
      </c>
      <c r="B28" s="20">
        <v>0</v>
      </c>
      <c r="C28" s="21">
        <v>0</v>
      </c>
      <c r="D28" s="20">
        <v>14096.1</v>
      </c>
      <c r="E28" s="22">
        <v>3.96</v>
      </c>
      <c r="F28" s="20">
        <v>21272.3</v>
      </c>
      <c r="G28" s="22">
        <v>0.73699999999999999</v>
      </c>
      <c r="H28" s="20">
        <v>0</v>
      </c>
      <c r="I28" s="21">
        <v>0</v>
      </c>
      <c r="J28" s="20">
        <v>0</v>
      </c>
      <c r="K28" s="21">
        <v>0</v>
      </c>
      <c r="L28" s="20">
        <v>748.6</v>
      </c>
      <c r="M28" s="22">
        <v>0.24399999999999999</v>
      </c>
    </row>
    <row r="29" spans="1:13" s="33" customFormat="1" x14ac:dyDescent="0.2">
      <c r="A29" s="34" t="s">
        <v>13</v>
      </c>
      <c r="B29" s="37">
        <f>SUM(B23:B28)</f>
        <v>388.9</v>
      </c>
      <c r="C29" s="38">
        <f>((B23*C23)+(B24*C24)+(B25*C25)+(B26*C26)+(B27*C27)+(B28*C28))/B29</f>
        <v>3.7755317562355359</v>
      </c>
      <c r="D29" s="37">
        <f>SUM(D23:D28)</f>
        <v>145907.20000000001</v>
      </c>
      <c r="E29" s="38">
        <f>((D23*E23)+(D24*E24)+(D25*E25)+(D26*E26)+(D27*E27)+(D28*E28))/D29</f>
        <v>3.6396987537283976</v>
      </c>
      <c r="F29" s="37">
        <f>SUM(F23:F28)</f>
        <v>318687.29999999993</v>
      </c>
      <c r="G29" s="38">
        <f>((F23*G23)+(F24*G24)+(F25*G25)+(F26*G26)+(F27*G27)+(F28*G28))/F29</f>
        <v>1.1122642138547725</v>
      </c>
      <c r="H29" s="37">
        <f>SUM(H23:H28)</f>
        <v>20.3</v>
      </c>
      <c r="I29" s="38">
        <f>((H23*I23)+(H24*I24)+(H25*I25)+(H26*I26)+(H27*I27)+(H28*I28))/H29</f>
        <v>6.3200000000000012</v>
      </c>
      <c r="J29" s="37">
        <f>SUM(J23:J28)</f>
        <v>5510.6</v>
      </c>
      <c r="K29" s="38">
        <f>((J23*K23)+(J24*K24)+(J25*K25)+(J26*K26)+(J27*K27)+(J28*K28))/J29</f>
        <v>3.1569694044205705</v>
      </c>
      <c r="L29" s="37">
        <f>SUM(L23:L28)</f>
        <v>19516.399999999998</v>
      </c>
      <c r="M29" s="38">
        <f>((L23*M23)+(L24*M24)+(L25*M25)+(L26*M26)+(L27*M27)+(L28*M28))/L29</f>
        <v>1.3570816748990593</v>
      </c>
    </row>
    <row r="32" spans="1:13" s="33" customFormat="1" ht="15.75" x14ac:dyDescent="0.25">
      <c r="A32" s="32" t="s">
        <v>19</v>
      </c>
    </row>
    <row r="33" spans="1:1" x14ac:dyDescent="0.2">
      <c r="A33" s="23" t="s">
        <v>20</v>
      </c>
    </row>
    <row r="34" spans="1:1" x14ac:dyDescent="0.2">
      <c r="A34" s="24" t="s">
        <v>21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F29:H29 D29:E29 C29 I29:J29 K29:L29 D15:F15 C1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8" customWidth="1"/>
    <col min="2" max="13" width="8.7109375" style="8" customWidth="1"/>
    <col min="14" max="16384" width="11.42578125" style="8"/>
  </cols>
  <sheetData>
    <row r="1" spans="1:7" s="28" customFormat="1" ht="27.75" x14ac:dyDescent="0.4">
      <c r="A1" s="25" t="s">
        <v>22</v>
      </c>
      <c r="B1" s="26"/>
      <c r="C1" s="27"/>
      <c r="D1" s="27"/>
      <c r="E1" s="27"/>
      <c r="F1" s="27"/>
      <c r="G1" s="27"/>
    </row>
    <row r="2" spans="1:7" s="31" customFormat="1" ht="18" x14ac:dyDescent="0.25">
      <c r="A2" s="28" t="s">
        <v>0</v>
      </c>
      <c r="B2" s="29"/>
      <c r="C2" s="30"/>
      <c r="D2" s="30"/>
      <c r="E2" s="30"/>
      <c r="F2" s="30"/>
      <c r="G2" s="30"/>
    </row>
    <row r="3" spans="1:7" s="2" customFormat="1" x14ac:dyDescent="0.2">
      <c r="B3" s="3"/>
      <c r="C3" s="4"/>
      <c r="D3" s="4"/>
      <c r="E3" s="4"/>
      <c r="F3" s="4"/>
      <c r="G3" s="4"/>
    </row>
    <row r="4" spans="1:7" s="2" customFormat="1" x14ac:dyDescent="0.2">
      <c r="A4" s="1" t="s">
        <v>1</v>
      </c>
      <c r="B4" s="3"/>
      <c r="C4" s="4"/>
      <c r="D4" s="4"/>
      <c r="E4" s="4"/>
      <c r="F4" s="4"/>
      <c r="G4" s="4"/>
    </row>
    <row r="5" spans="1:7" x14ac:dyDescent="0.2">
      <c r="A5" s="5" t="s">
        <v>59</v>
      </c>
      <c r="B5" s="6"/>
      <c r="C5" s="7"/>
      <c r="D5" s="7"/>
      <c r="E5" s="7"/>
      <c r="F5" s="7"/>
      <c r="G5" s="7"/>
    </row>
    <row r="8" spans="1:7" s="33" customFormat="1" ht="15.75" x14ac:dyDescent="0.25">
      <c r="A8" s="32" t="s">
        <v>51</v>
      </c>
    </row>
    <row r="9" spans="1:7" x14ac:dyDescent="0.2">
      <c r="A9" s="8" t="s">
        <v>2</v>
      </c>
    </row>
    <row r="10" spans="1:7" x14ac:dyDescent="0.2">
      <c r="B10" s="42" t="s">
        <v>3</v>
      </c>
      <c r="C10" s="43"/>
      <c r="D10" s="43"/>
      <c r="E10" s="43"/>
      <c r="F10" s="43"/>
      <c r="G10" s="44"/>
    </row>
    <row r="11" spans="1:7" x14ac:dyDescent="0.2">
      <c r="B11" s="40" t="s">
        <v>4</v>
      </c>
      <c r="C11" s="41"/>
      <c r="D11" s="40" t="s">
        <v>5</v>
      </c>
      <c r="E11" s="41"/>
      <c r="F11" s="40" t="s">
        <v>6</v>
      </c>
      <c r="G11" s="41"/>
    </row>
    <row r="12" spans="1:7" s="33" customFormat="1" x14ac:dyDescent="0.2">
      <c r="A12" s="34" t="s">
        <v>7</v>
      </c>
      <c r="B12" s="35" t="s">
        <v>8</v>
      </c>
      <c r="C12" s="36" t="s">
        <v>9</v>
      </c>
      <c r="D12" s="35" t="s">
        <v>8</v>
      </c>
      <c r="E12" s="36" t="s">
        <v>10</v>
      </c>
      <c r="F12" s="35" t="s">
        <v>8</v>
      </c>
      <c r="G12" s="36" t="s">
        <v>10</v>
      </c>
    </row>
    <row r="13" spans="1:7" x14ac:dyDescent="0.2">
      <c r="A13" s="9" t="s">
        <v>11</v>
      </c>
      <c r="B13" s="10">
        <f t="shared" ref="B13:G13" si="0">B29</f>
        <v>381.7</v>
      </c>
      <c r="C13" s="11">
        <f t="shared" si="0"/>
        <v>4.4936156667539953</v>
      </c>
      <c r="D13" s="10">
        <f t="shared" si="0"/>
        <v>116736.3</v>
      </c>
      <c r="E13" s="11">
        <f t="shared" si="0"/>
        <v>3.954851854992834</v>
      </c>
      <c r="F13" s="10">
        <f t="shared" si="0"/>
        <v>336636.2</v>
      </c>
      <c r="G13" s="11">
        <f t="shared" si="0"/>
        <v>1.3058916830691412</v>
      </c>
    </row>
    <row r="14" spans="1:7" x14ac:dyDescent="0.2">
      <c r="A14" s="12" t="s">
        <v>12</v>
      </c>
      <c r="B14" s="13">
        <f t="shared" ref="B14:G14" si="1">H29</f>
        <v>4.9000000000000004</v>
      </c>
      <c r="C14" s="14">
        <f t="shared" si="1"/>
        <v>6.4379999999999997</v>
      </c>
      <c r="D14" s="13">
        <f t="shared" si="1"/>
        <v>3814.7</v>
      </c>
      <c r="E14" s="14">
        <f t="shared" si="1"/>
        <v>3.2137498099457362</v>
      </c>
      <c r="F14" s="13">
        <f t="shared" si="1"/>
        <v>19223.400000000001</v>
      </c>
      <c r="G14" s="14">
        <f t="shared" si="1"/>
        <v>1.5476352050105602</v>
      </c>
    </row>
    <row r="15" spans="1:7" s="33" customFormat="1" x14ac:dyDescent="0.2">
      <c r="A15" s="34" t="s">
        <v>13</v>
      </c>
      <c r="B15" s="37">
        <f>SUM(B13:B14)</f>
        <v>386.59999999999997</v>
      </c>
      <c r="C15" s="38">
        <f>((B13*C13)+(B14*C14))/B15</f>
        <v>4.5182599586135543</v>
      </c>
      <c r="D15" s="37">
        <f>SUM(D13:D14)</f>
        <v>120551</v>
      </c>
      <c r="E15" s="38">
        <f>((D13*E13)+(D14*E14))/D15</f>
        <v>3.9314005192822954</v>
      </c>
      <c r="F15" s="37">
        <f>SUM(F13:F14)</f>
        <v>355859.60000000003</v>
      </c>
      <c r="G15" s="38">
        <f>((F13*G13)+(F14*G14))/F15</f>
        <v>1.3189505760136864</v>
      </c>
    </row>
    <row r="18" spans="1:13" s="33" customFormat="1" ht="15.75" x14ac:dyDescent="0.25">
      <c r="A18" s="32" t="s">
        <v>52</v>
      </c>
    </row>
    <row r="19" spans="1:13" x14ac:dyDescent="0.2">
      <c r="A19" s="8" t="s">
        <v>2</v>
      </c>
    </row>
    <row r="20" spans="1:13" x14ac:dyDescent="0.2">
      <c r="B20" s="42" t="s">
        <v>11</v>
      </c>
      <c r="C20" s="43"/>
      <c r="D20" s="43"/>
      <c r="E20" s="43"/>
      <c r="F20" s="43"/>
      <c r="G20" s="44"/>
      <c r="H20" s="42" t="s">
        <v>12</v>
      </c>
      <c r="I20" s="43"/>
      <c r="J20" s="43"/>
      <c r="K20" s="43"/>
      <c r="L20" s="43"/>
      <c r="M20" s="44"/>
    </row>
    <row r="21" spans="1:13" x14ac:dyDescent="0.2">
      <c r="B21" s="40" t="s">
        <v>4</v>
      </c>
      <c r="C21" s="41"/>
      <c r="D21" s="40" t="s">
        <v>5</v>
      </c>
      <c r="E21" s="41"/>
      <c r="F21" s="40" t="s">
        <v>6</v>
      </c>
      <c r="G21" s="41"/>
      <c r="H21" s="40" t="s">
        <v>4</v>
      </c>
      <c r="I21" s="41"/>
      <c r="J21" s="40" t="s">
        <v>5</v>
      </c>
      <c r="K21" s="41"/>
      <c r="L21" s="40" t="s">
        <v>6</v>
      </c>
      <c r="M21" s="41"/>
    </row>
    <row r="22" spans="1:13" s="33" customFormat="1" x14ac:dyDescent="0.2">
      <c r="A22" s="34" t="s">
        <v>14</v>
      </c>
      <c r="B22" s="35" t="s">
        <v>8</v>
      </c>
      <c r="C22" s="36" t="s">
        <v>9</v>
      </c>
      <c r="D22" s="35" t="s">
        <v>8</v>
      </c>
      <c r="E22" s="36" t="s">
        <v>10</v>
      </c>
      <c r="F22" s="35" t="s">
        <v>8</v>
      </c>
      <c r="G22" s="36" t="s">
        <v>10</v>
      </c>
      <c r="H22" s="35" t="s">
        <v>8</v>
      </c>
      <c r="I22" s="36" t="s">
        <v>9</v>
      </c>
      <c r="J22" s="35" t="s">
        <v>8</v>
      </c>
      <c r="K22" s="36" t="s">
        <v>10</v>
      </c>
      <c r="L22" s="35" t="s">
        <v>8</v>
      </c>
      <c r="M22" s="36" t="s">
        <v>10</v>
      </c>
    </row>
    <row r="23" spans="1:13" x14ac:dyDescent="0.2">
      <c r="A23" s="9" t="s">
        <v>25</v>
      </c>
      <c r="B23" s="10">
        <v>0</v>
      </c>
      <c r="C23" s="15">
        <v>0</v>
      </c>
      <c r="D23" s="10">
        <v>37190.6</v>
      </c>
      <c r="E23" s="11">
        <v>3.6509999999999998</v>
      </c>
      <c r="F23" s="10">
        <v>79344.3</v>
      </c>
      <c r="G23" s="11">
        <v>1.0840000000000001</v>
      </c>
      <c r="H23" s="10">
        <v>0</v>
      </c>
      <c r="I23" s="15">
        <v>0</v>
      </c>
      <c r="J23" s="10">
        <v>0</v>
      </c>
      <c r="K23" s="15">
        <v>0</v>
      </c>
      <c r="L23" s="10">
        <v>0</v>
      </c>
      <c r="M23" s="15">
        <v>0</v>
      </c>
    </row>
    <row r="24" spans="1:13" x14ac:dyDescent="0.2">
      <c r="A24" s="12" t="s">
        <v>15</v>
      </c>
      <c r="B24" s="13">
        <v>84.2</v>
      </c>
      <c r="C24" s="14">
        <v>3.5110000000000001</v>
      </c>
      <c r="D24" s="13">
        <v>28966.6</v>
      </c>
      <c r="E24" s="14">
        <v>3.9060000000000001</v>
      </c>
      <c r="F24" s="13">
        <v>71581.8</v>
      </c>
      <c r="G24" s="14">
        <v>1.135</v>
      </c>
      <c r="H24" s="13">
        <v>0</v>
      </c>
      <c r="I24" s="16">
        <v>0</v>
      </c>
      <c r="J24" s="13">
        <v>781.5</v>
      </c>
      <c r="K24" s="14">
        <v>3.4820000000000002</v>
      </c>
      <c r="L24" s="13">
        <v>381.7</v>
      </c>
      <c r="M24" s="14">
        <v>1.853</v>
      </c>
    </row>
    <row r="25" spans="1:13" x14ac:dyDescent="0.2">
      <c r="A25" s="12" t="s">
        <v>16</v>
      </c>
      <c r="B25" s="13">
        <v>0</v>
      </c>
      <c r="C25" s="16">
        <v>0</v>
      </c>
      <c r="D25" s="13">
        <v>22344.799999999999</v>
      </c>
      <c r="E25" s="14">
        <v>4.12</v>
      </c>
      <c r="F25" s="17">
        <v>48558.8</v>
      </c>
      <c r="G25" s="18">
        <v>1.339</v>
      </c>
      <c r="H25" s="13">
        <v>0</v>
      </c>
      <c r="I25" s="16">
        <v>0</v>
      </c>
      <c r="J25" s="13">
        <v>22.3</v>
      </c>
      <c r="K25" s="14">
        <v>5.8259999999999996</v>
      </c>
      <c r="L25" s="13">
        <v>28.7</v>
      </c>
      <c r="M25" s="14">
        <v>0.7</v>
      </c>
    </row>
    <row r="26" spans="1:13" x14ac:dyDescent="0.2">
      <c r="A26" s="12" t="s">
        <v>17</v>
      </c>
      <c r="B26" s="13">
        <v>31.3</v>
      </c>
      <c r="C26" s="14">
        <v>1.4950000000000001</v>
      </c>
      <c r="D26" s="13">
        <v>2328.1999999999998</v>
      </c>
      <c r="E26" s="14">
        <v>4.1459999999999999</v>
      </c>
      <c r="F26" s="13">
        <v>45746.400000000001</v>
      </c>
      <c r="G26" s="14">
        <v>1.665</v>
      </c>
      <c r="H26" s="13">
        <v>0</v>
      </c>
      <c r="I26" s="16">
        <v>0</v>
      </c>
      <c r="J26" s="13">
        <v>574.5</v>
      </c>
      <c r="K26" s="14">
        <v>2.81</v>
      </c>
      <c r="L26" s="13">
        <v>2937.3</v>
      </c>
      <c r="M26" s="14">
        <v>1.37</v>
      </c>
    </row>
    <row r="27" spans="1:13" x14ac:dyDescent="0.2">
      <c r="A27" s="12" t="s">
        <v>26</v>
      </c>
      <c r="B27" s="13">
        <v>266.2</v>
      </c>
      <c r="C27" s="14">
        <v>5.157</v>
      </c>
      <c r="D27" s="13">
        <v>14306.5</v>
      </c>
      <c r="E27" s="14">
        <v>4.1879999999999997</v>
      </c>
      <c r="F27" s="13">
        <v>66678.2</v>
      </c>
      <c r="G27" s="14">
        <v>1.649</v>
      </c>
      <c r="H27" s="13">
        <v>4.9000000000000004</v>
      </c>
      <c r="I27" s="14">
        <v>6.4379999999999997</v>
      </c>
      <c r="J27" s="13">
        <v>2436.4</v>
      </c>
      <c r="K27" s="14">
        <v>3.1989999999999998</v>
      </c>
      <c r="L27" s="13">
        <v>15127.7</v>
      </c>
      <c r="M27" s="14">
        <v>1.635</v>
      </c>
    </row>
    <row r="28" spans="1:13" x14ac:dyDescent="0.2">
      <c r="A28" s="19" t="s">
        <v>18</v>
      </c>
      <c r="B28" s="20">
        <v>0</v>
      </c>
      <c r="C28" s="21">
        <v>0</v>
      </c>
      <c r="D28" s="20">
        <v>11599.6</v>
      </c>
      <c r="E28" s="22">
        <v>4.407</v>
      </c>
      <c r="F28" s="20">
        <v>24726.7</v>
      </c>
      <c r="G28" s="22">
        <v>0.85799999999999998</v>
      </c>
      <c r="H28" s="20">
        <v>0</v>
      </c>
      <c r="I28" s="21">
        <v>0</v>
      </c>
      <c r="J28" s="20">
        <v>0</v>
      </c>
      <c r="K28" s="21">
        <v>0</v>
      </c>
      <c r="L28" s="20">
        <v>748</v>
      </c>
      <c r="M28" s="22">
        <v>0.35499999999999998</v>
      </c>
    </row>
    <row r="29" spans="1:13" s="33" customFormat="1" x14ac:dyDescent="0.2">
      <c r="A29" s="34" t="s">
        <v>13</v>
      </c>
      <c r="B29" s="37">
        <f>SUM(B23:B28)</f>
        <v>381.7</v>
      </c>
      <c r="C29" s="38">
        <f>((B23*C23)+(B24*C24)+(B25*C25)+(B26*C26)+(B27*C27)+(B28*C28))/B29</f>
        <v>4.4936156667539953</v>
      </c>
      <c r="D29" s="37">
        <f>SUM(D23:D28)</f>
        <v>116736.3</v>
      </c>
      <c r="E29" s="38">
        <f>((D23*E23)+(D24*E24)+(D25*E25)+(D26*E26)+(D27*E27)+(D28*E28))/D29</f>
        <v>3.954851854992834</v>
      </c>
      <c r="F29" s="37">
        <f>SUM(F23:F28)</f>
        <v>336636.2</v>
      </c>
      <c r="G29" s="38">
        <f>((F23*G23)+(F24*G24)+(F25*G25)+(F26*G26)+(F27*G27)+(F28*G28))/F29</f>
        <v>1.3058916830691412</v>
      </c>
      <c r="H29" s="37">
        <f>SUM(H23:H28)</f>
        <v>4.9000000000000004</v>
      </c>
      <c r="I29" s="38">
        <f>((H23*I23)+(H24*I24)+(H25*I25)+(H26*I26)+(H27*I27)+(H28*I28))/H29</f>
        <v>6.4379999999999997</v>
      </c>
      <c r="J29" s="37">
        <f>SUM(J23:J28)</f>
        <v>3814.7</v>
      </c>
      <c r="K29" s="38">
        <f>((J23*K23)+(J24*K24)+(J25*K25)+(J26*K26)+(J27*K27)+(J28*K28))/J29</f>
        <v>3.2137498099457362</v>
      </c>
      <c r="L29" s="37">
        <f>SUM(L23:L28)</f>
        <v>19223.400000000001</v>
      </c>
      <c r="M29" s="38">
        <f>((L23*M23)+(L24*M24)+(L25*M25)+(L26*M26)+(L27*M27)+(L28*M28))/L29</f>
        <v>1.5476352050105602</v>
      </c>
    </row>
    <row r="32" spans="1:13" s="33" customFormat="1" ht="15.75" x14ac:dyDescent="0.25">
      <c r="A32" s="32" t="s">
        <v>19</v>
      </c>
    </row>
    <row r="33" spans="1:1" x14ac:dyDescent="0.2">
      <c r="A33" s="23" t="s">
        <v>20</v>
      </c>
    </row>
    <row r="34" spans="1:1" x14ac:dyDescent="0.2">
      <c r="A34" s="24" t="s">
        <v>21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29:D29 E29:F29 G29:H29 I29:J29 K29:L29 C15:D15 E15:F15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A6" sqref="A6"/>
    </sheetView>
  </sheetViews>
  <sheetFormatPr baseColWidth="10" defaultRowHeight="12.75" x14ac:dyDescent="0.2"/>
  <cols>
    <col min="1" max="1" width="19.42578125" style="8" customWidth="1"/>
    <col min="2" max="13" width="8.7109375" style="8" customWidth="1"/>
    <col min="14" max="16384" width="11.42578125" style="8"/>
  </cols>
  <sheetData>
    <row r="1" spans="1:7" s="28" customFormat="1" ht="27.75" x14ac:dyDescent="0.4">
      <c r="A1" s="25" t="s">
        <v>22</v>
      </c>
      <c r="B1" s="26"/>
      <c r="C1" s="27"/>
      <c r="D1" s="27"/>
      <c r="E1" s="27"/>
      <c r="F1" s="27"/>
      <c r="G1" s="27"/>
    </row>
    <row r="2" spans="1:7" s="31" customFormat="1" ht="18" x14ac:dyDescent="0.25">
      <c r="A2" s="28" t="s">
        <v>0</v>
      </c>
      <c r="B2" s="29"/>
      <c r="C2" s="30"/>
      <c r="D2" s="30"/>
      <c r="E2" s="30"/>
      <c r="F2" s="30"/>
      <c r="G2" s="30"/>
    </row>
    <row r="3" spans="1:7" s="2" customFormat="1" x14ac:dyDescent="0.2">
      <c r="B3" s="3"/>
      <c r="C3" s="4"/>
      <c r="D3" s="4"/>
      <c r="E3" s="4"/>
      <c r="F3" s="4"/>
      <c r="G3" s="4"/>
    </row>
    <row r="4" spans="1:7" s="2" customFormat="1" x14ac:dyDescent="0.2">
      <c r="A4" s="1" t="s">
        <v>1</v>
      </c>
      <c r="B4" s="3"/>
      <c r="C4" s="4"/>
      <c r="D4" s="4"/>
      <c r="E4" s="4"/>
      <c r="F4" s="4"/>
      <c r="G4" s="4"/>
    </row>
    <row r="5" spans="1:7" x14ac:dyDescent="0.2">
      <c r="A5" s="5" t="s">
        <v>60</v>
      </c>
      <c r="B5" s="6"/>
      <c r="C5" s="7"/>
      <c r="D5" s="7"/>
      <c r="E5" s="7"/>
      <c r="F5" s="7"/>
      <c r="G5" s="7"/>
    </row>
    <row r="8" spans="1:7" s="33" customFormat="1" ht="15.75" x14ac:dyDescent="0.25">
      <c r="A8" s="32" t="s">
        <v>54</v>
      </c>
    </row>
    <row r="9" spans="1:7" x14ac:dyDescent="0.2">
      <c r="A9" s="8" t="s">
        <v>2</v>
      </c>
    </row>
    <row r="10" spans="1:7" x14ac:dyDescent="0.2">
      <c r="B10" s="42" t="s">
        <v>3</v>
      </c>
      <c r="C10" s="43"/>
      <c r="D10" s="43"/>
      <c r="E10" s="43"/>
      <c r="F10" s="43"/>
      <c r="G10" s="44"/>
    </row>
    <row r="11" spans="1:7" x14ac:dyDescent="0.2">
      <c r="B11" s="40" t="s">
        <v>4</v>
      </c>
      <c r="C11" s="41"/>
      <c r="D11" s="40" t="s">
        <v>5</v>
      </c>
      <c r="E11" s="41"/>
      <c r="F11" s="40" t="s">
        <v>6</v>
      </c>
      <c r="G11" s="41"/>
    </row>
    <row r="12" spans="1:7" s="33" customFormat="1" x14ac:dyDescent="0.2">
      <c r="A12" s="34" t="s">
        <v>7</v>
      </c>
      <c r="B12" s="35" t="s">
        <v>8</v>
      </c>
      <c r="C12" s="36" t="s">
        <v>9</v>
      </c>
      <c r="D12" s="35" t="s">
        <v>8</v>
      </c>
      <c r="E12" s="36" t="s">
        <v>10</v>
      </c>
      <c r="F12" s="35" t="s">
        <v>8</v>
      </c>
      <c r="G12" s="36" t="s">
        <v>10</v>
      </c>
    </row>
    <row r="13" spans="1:7" x14ac:dyDescent="0.2">
      <c r="A13" s="9" t="s">
        <v>11</v>
      </c>
      <c r="B13" s="10">
        <f t="shared" ref="B13:G13" si="0">B29</f>
        <v>290</v>
      </c>
      <c r="C13" s="11">
        <f t="shared" si="0"/>
        <v>5.1171699999999998</v>
      </c>
      <c r="D13" s="10">
        <f t="shared" si="0"/>
        <v>89718</v>
      </c>
      <c r="E13" s="11">
        <f t="shared" si="0"/>
        <v>4.2606439164939021</v>
      </c>
      <c r="F13" s="10">
        <f t="shared" si="0"/>
        <v>345173.00000000006</v>
      </c>
      <c r="G13" s="11">
        <f t="shared" si="0"/>
        <v>1.4889319648408188</v>
      </c>
    </row>
    <row r="14" spans="1:7" x14ac:dyDescent="0.2">
      <c r="A14" s="12" t="s">
        <v>12</v>
      </c>
      <c r="B14" s="13">
        <f t="shared" ref="B14:G14" si="1">H29</f>
        <v>4.3</v>
      </c>
      <c r="C14" s="14">
        <f t="shared" si="1"/>
        <v>6.4779999999999998</v>
      </c>
      <c r="D14" s="13">
        <f t="shared" si="1"/>
        <v>2465.1</v>
      </c>
      <c r="E14" s="14">
        <f t="shared" si="1"/>
        <v>3.2467618352196665</v>
      </c>
      <c r="F14" s="13">
        <f t="shared" si="1"/>
        <v>18329.7</v>
      </c>
      <c r="G14" s="14">
        <f t="shared" si="1"/>
        <v>1.7757603452320549</v>
      </c>
    </row>
    <row r="15" spans="1:7" s="33" customFormat="1" x14ac:dyDescent="0.2">
      <c r="A15" s="34" t="s">
        <v>13</v>
      </c>
      <c r="B15" s="37">
        <f>SUM(B13:B14)</f>
        <v>294.3</v>
      </c>
      <c r="C15" s="38">
        <f>((B13*C13)+(B14*C14))/B15</f>
        <v>5.1370530071355756</v>
      </c>
      <c r="D15" s="37">
        <f>SUM(D13:D14)</f>
        <v>92183.1</v>
      </c>
      <c r="E15" s="38">
        <f>((D13*E13)+(D14*E14))/D15</f>
        <v>4.2335313468520788</v>
      </c>
      <c r="F15" s="37">
        <f>SUM(F13:F14)</f>
        <v>363502.70000000007</v>
      </c>
      <c r="G15" s="38">
        <f>((F13*G13)+(F14*G14))/F15</f>
        <v>1.5033953461693681</v>
      </c>
    </row>
    <row r="18" spans="1:13" s="33" customFormat="1" ht="15.75" x14ac:dyDescent="0.25">
      <c r="A18" s="32" t="s">
        <v>55</v>
      </c>
    </row>
    <row r="19" spans="1:13" x14ac:dyDescent="0.2">
      <c r="A19" s="8" t="s">
        <v>2</v>
      </c>
    </row>
    <row r="20" spans="1:13" x14ac:dyDescent="0.2">
      <c r="B20" s="42" t="s">
        <v>11</v>
      </c>
      <c r="C20" s="43"/>
      <c r="D20" s="43"/>
      <c r="E20" s="43"/>
      <c r="F20" s="43"/>
      <c r="G20" s="44"/>
      <c r="H20" s="42" t="s">
        <v>12</v>
      </c>
      <c r="I20" s="43"/>
      <c r="J20" s="43"/>
      <c r="K20" s="43"/>
      <c r="L20" s="43"/>
      <c r="M20" s="44"/>
    </row>
    <row r="21" spans="1:13" x14ac:dyDescent="0.2">
      <c r="B21" s="40" t="s">
        <v>4</v>
      </c>
      <c r="C21" s="41"/>
      <c r="D21" s="40" t="s">
        <v>5</v>
      </c>
      <c r="E21" s="41"/>
      <c r="F21" s="40" t="s">
        <v>6</v>
      </c>
      <c r="G21" s="41"/>
      <c r="H21" s="40" t="s">
        <v>4</v>
      </c>
      <c r="I21" s="41"/>
      <c r="J21" s="40" t="s">
        <v>5</v>
      </c>
      <c r="K21" s="41"/>
      <c r="L21" s="40" t="s">
        <v>6</v>
      </c>
      <c r="M21" s="41"/>
    </row>
    <row r="22" spans="1:13" s="33" customFormat="1" x14ac:dyDescent="0.2">
      <c r="A22" s="34" t="s">
        <v>14</v>
      </c>
      <c r="B22" s="35" t="s">
        <v>8</v>
      </c>
      <c r="C22" s="36" t="s">
        <v>9</v>
      </c>
      <c r="D22" s="35" t="s">
        <v>8</v>
      </c>
      <c r="E22" s="36" t="s">
        <v>10</v>
      </c>
      <c r="F22" s="35" t="s">
        <v>8</v>
      </c>
      <c r="G22" s="36" t="s">
        <v>10</v>
      </c>
      <c r="H22" s="35" t="s">
        <v>8</v>
      </c>
      <c r="I22" s="36" t="s">
        <v>9</v>
      </c>
      <c r="J22" s="35" t="s">
        <v>8</v>
      </c>
      <c r="K22" s="36" t="s">
        <v>10</v>
      </c>
      <c r="L22" s="35" t="s">
        <v>8</v>
      </c>
      <c r="M22" s="36" t="s">
        <v>10</v>
      </c>
    </row>
    <row r="23" spans="1:13" x14ac:dyDescent="0.2">
      <c r="A23" s="9" t="s">
        <v>25</v>
      </c>
      <c r="B23" s="10">
        <v>0</v>
      </c>
      <c r="C23" s="15">
        <v>0</v>
      </c>
      <c r="D23" s="10">
        <v>30909.200000000001</v>
      </c>
      <c r="E23" s="11">
        <v>3.86</v>
      </c>
      <c r="F23" s="10">
        <v>82217.600000000006</v>
      </c>
      <c r="G23" s="11">
        <v>1.2330000000000001</v>
      </c>
      <c r="H23" s="10">
        <v>0</v>
      </c>
      <c r="I23" s="15">
        <v>0</v>
      </c>
      <c r="J23" s="10">
        <v>0</v>
      </c>
      <c r="K23" s="15">
        <v>0</v>
      </c>
      <c r="L23" s="10">
        <v>0</v>
      </c>
      <c r="M23" s="15">
        <v>0</v>
      </c>
    </row>
    <row r="24" spans="1:13" x14ac:dyDescent="0.2">
      <c r="A24" s="12" t="s">
        <v>15</v>
      </c>
      <c r="B24" s="13">
        <v>79.099999999999994</v>
      </c>
      <c r="C24" s="14">
        <v>3.7519999999999998</v>
      </c>
      <c r="D24" s="13">
        <v>22667.1</v>
      </c>
      <c r="E24" s="14">
        <v>4.194</v>
      </c>
      <c r="F24" s="13">
        <v>76464.100000000006</v>
      </c>
      <c r="G24" s="14">
        <v>1.274</v>
      </c>
      <c r="H24" s="13">
        <v>0</v>
      </c>
      <c r="I24" s="16">
        <v>0</v>
      </c>
      <c r="J24" s="13">
        <v>619.4</v>
      </c>
      <c r="K24" s="14">
        <v>3.7240000000000002</v>
      </c>
      <c r="L24" s="13">
        <v>380.8</v>
      </c>
      <c r="M24" s="14">
        <v>2.2120000000000002</v>
      </c>
    </row>
    <row r="25" spans="1:13" x14ac:dyDescent="0.2">
      <c r="A25" s="12" t="s">
        <v>16</v>
      </c>
      <c r="B25" s="13">
        <v>0</v>
      </c>
      <c r="C25" s="16">
        <v>0</v>
      </c>
      <c r="D25" s="13">
        <v>16390</v>
      </c>
      <c r="E25" s="14">
        <v>4.5940000000000003</v>
      </c>
      <c r="F25" s="17">
        <v>49697</v>
      </c>
      <c r="G25" s="18">
        <v>1.548</v>
      </c>
      <c r="H25" s="13">
        <v>0</v>
      </c>
      <c r="I25" s="16">
        <v>0</v>
      </c>
      <c r="J25" s="13">
        <v>2.9</v>
      </c>
      <c r="K25" s="14">
        <v>6.3330000000000002</v>
      </c>
      <c r="L25" s="13">
        <v>28.6</v>
      </c>
      <c r="M25" s="14">
        <v>1.002</v>
      </c>
    </row>
    <row r="26" spans="1:13" x14ac:dyDescent="0.2">
      <c r="A26" s="12" t="s">
        <v>17</v>
      </c>
      <c r="B26" s="13">
        <v>31.1</v>
      </c>
      <c r="C26" s="14">
        <v>1.7509999999999999</v>
      </c>
      <c r="D26" s="13">
        <v>1674.9</v>
      </c>
      <c r="E26" s="14">
        <v>4.6230000000000002</v>
      </c>
      <c r="F26" s="13">
        <v>45052.2</v>
      </c>
      <c r="G26" s="14">
        <v>1.9379999999999999</v>
      </c>
      <c r="H26" s="13">
        <v>0</v>
      </c>
      <c r="I26" s="16">
        <v>0</v>
      </c>
      <c r="J26" s="13">
        <v>393.9</v>
      </c>
      <c r="K26" s="14">
        <v>3.0870000000000002</v>
      </c>
      <c r="L26" s="13">
        <v>2821.5</v>
      </c>
      <c r="M26" s="14">
        <v>1.621</v>
      </c>
    </row>
    <row r="27" spans="1:13" x14ac:dyDescent="0.2">
      <c r="A27" s="12" t="s">
        <v>26</v>
      </c>
      <c r="B27" s="13">
        <v>179.8</v>
      </c>
      <c r="C27" s="14">
        <v>6.3</v>
      </c>
      <c r="D27" s="13">
        <v>9454.6</v>
      </c>
      <c r="E27" s="14">
        <v>4.5990000000000002</v>
      </c>
      <c r="F27" s="13">
        <v>66186.399999999994</v>
      </c>
      <c r="G27" s="14">
        <v>1.875</v>
      </c>
      <c r="H27" s="13">
        <v>4.3</v>
      </c>
      <c r="I27" s="14">
        <v>6.4779999999999998</v>
      </c>
      <c r="J27" s="13">
        <v>1448.9</v>
      </c>
      <c r="K27" s="14">
        <v>3.08</v>
      </c>
      <c r="L27" s="13">
        <v>14351.5</v>
      </c>
      <c r="M27" s="14">
        <v>1.863</v>
      </c>
    </row>
    <row r="28" spans="1:13" x14ac:dyDescent="0.2">
      <c r="A28" s="19" t="s">
        <v>18</v>
      </c>
      <c r="B28" s="20">
        <v>0</v>
      </c>
      <c r="C28" s="21">
        <v>0</v>
      </c>
      <c r="D28" s="20">
        <v>8622.2000000000007</v>
      </c>
      <c r="E28" s="22">
        <v>4.7969999999999997</v>
      </c>
      <c r="F28" s="20">
        <v>25555.7</v>
      </c>
      <c r="G28" s="22">
        <v>1.0489999999999999</v>
      </c>
      <c r="H28" s="20">
        <v>0</v>
      </c>
      <c r="I28" s="21">
        <v>0</v>
      </c>
      <c r="J28" s="20">
        <v>0</v>
      </c>
      <c r="K28" s="21">
        <v>0</v>
      </c>
      <c r="L28" s="20">
        <v>747.3</v>
      </c>
      <c r="M28" s="22">
        <v>0.49199999999999999</v>
      </c>
    </row>
    <row r="29" spans="1:13" s="33" customFormat="1" x14ac:dyDescent="0.2">
      <c r="A29" s="34" t="s">
        <v>13</v>
      </c>
      <c r="B29" s="37">
        <f>SUM(B23:B28)</f>
        <v>290</v>
      </c>
      <c r="C29" s="38">
        <f>((B23*C23)+(B24*C24)+(B25*C25)+(B26*C26)+(B27*C27)+(B28*C28))/B29</f>
        <v>5.1171699999999998</v>
      </c>
      <c r="D29" s="37">
        <f>SUM(D23:D28)</f>
        <v>89718</v>
      </c>
      <c r="E29" s="38">
        <f>((D23*E23)+(D24*E24)+(D25*E25)+(D26*E26)+(D27*E27)+(D28*E28))/D29</f>
        <v>4.2606439164939021</v>
      </c>
      <c r="F29" s="37">
        <f>SUM(F23:F28)</f>
        <v>345173.00000000006</v>
      </c>
      <c r="G29" s="38">
        <f>((F23*G23)+(F24*G24)+(F25*G25)+(F26*G26)+(F27*G27)+(F28*G28))/F29</f>
        <v>1.4889319648408188</v>
      </c>
      <c r="H29" s="37">
        <f>SUM(H23:H28)</f>
        <v>4.3</v>
      </c>
      <c r="I29" s="38">
        <f>((H23*I23)+(H24*I24)+(H25*I25)+(H26*I26)+(H27*I27)+(H28*I28))/H29</f>
        <v>6.4779999999999998</v>
      </c>
      <c r="J29" s="37">
        <f>SUM(J23:J28)</f>
        <v>2465.1</v>
      </c>
      <c r="K29" s="38">
        <f>((J23*K23)+(J24*K24)+(J25*K25)+(J26*K26)+(J27*K27)+(J28*K28))/J29</f>
        <v>3.2467618352196665</v>
      </c>
      <c r="L29" s="37">
        <f>SUM(L23:L28)</f>
        <v>18329.7</v>
      </c>
      <c r="M29" s="38">
        <f>((L23*M23)+(L24*M24)+(L25*M25)+(L26*M26)+(L27*M27)+(L28*M28))/L29</f>
        <v>1.7757603452320549</v>
      </c>
    </row>
    <row r="32" spans="1:13" s="33" customFormat="1" ht="15.75" x14ac:dyDescent="0.25">
      <c r="A32" s="32" t="s">
        <v>19</v>
      </c>
    </row>
    <row r="33" spans="1:1" x14ac:dyDescent="0.2">
      <c r="A33" s="23" t="s">
        <v>20</v>
      </c>
    </row>
    <row r="34" spans="1:1" x14ac:dyDescent="0.2">
      <c r="A34" s="24" t="s">
        <v>21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15:D15 E15:F15 D29:F29 G29:H29 I29:J29 K29:L29 C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8" customWidth="1"/>
    <col min="2" max="13" width="8.7109375" style="8" customWidth="1"/>
    <col min="14" max="16384" width="11.42578125" style="8"/>
  </cols>
  <sheetData>
    <row r="1" spans="1:7" s="28" customFormat="1" ht="27.75" x14ac:dyDescent="0.4">
      <c r="A1" s="25" t="s">
        <v>22</v>
      </c>
      <c r="B1" s="26"/>
      <c r="C1" s="27"/>
      <c r="D1" s="27"/>
      <c r="E1" s="27"/>
      <c r="F1" s="27"/>
      <c r="G1" s="27"/>
    </row>
    <row r="2" spans="1:7" s="31" customFormat="1" ht="18" x14ac:dyDescent="0.25">
      <c r="A2" s="28" t="s">
        <v>0</v>
      </c>
      <c r="B2" s="29"/>
      <c r="C2" s="30"/>
      <c r="D2" s="30"/>
      <c r="E2" s="30"/>
      <c r="F2" s="30"/>
      <c r="G2" s="30"/>
    </row>
    <row r="3" spans="1:7" s="2" customFormat="1" x14ac:dyDescent="0.2">
      <c r="B3" s="3"/>
      <c r="C3" s="4"/>
      <c r="D3" s="4"/>
      <c r="E3" s="4"/>
      <c r="F3" s="4"/>
      <c r="G3" s="4"/>
    </row>
    <row r="4" spans="1:7" s="2" customFormat="1" x14ac:dyDescent="0.2">
      <c r="A4" s="1" t="s">
        <v>1</v>
      </c>
      <c r="B4" s="3"/>
      <c r="C4" s="4"/>
      <c r="D4" s="4"/>
      <c r="E4" s="4"/>
      <c r="F4" s="4"/>
      <c r="G4" s="4"/>
    </row>
    <row r="5" spans="1:7" x14ac:dyDescent="0.2">
      <c r="A5" s="5" t="s">
        <v>38</v>
      </c>
      <c r="B5" s="6"/>
      <c r="C5" s="7"/>
      <c r="D5" s="7"/>
      <c r="E5" s="7"/>
      <c r="F5" s="7"/>
      <c r="G5" s="7"/>
    </row>
    <row r="8" spans="1:7" s="33" customFormat="1" ht="15.75" x14ac:dyDescent="0.25">
      <c r="A8" s="32" t="s">
        <v>27</v>
      </c>
    </row>
    <row r="9" spans="1:7" x14ac:dyDescent="0.2">
      <c r="A9" s="8" t="s">
        <v>2</v>
      </c>
    </row>
    <row r="10" spans="1:7" x14ac:dyDescent="0.2">
      <c r="B10" s="42" t="s">
        <v>3</v>
      </c>
      <c r="C10" s="43"/>
      <c r="D10" s="43"/>
      <c r="E10" s="43"/>
      <c r="F10" s="43"/>
      <c r="G10" s="44"/>
    </row>
    <row r="11" spans="1:7" x14ac:dyDescent="0.2">
      <c r="B11" s="40" t="s">
        <v>4</v>
      </c>
      <c r="C11" s="41"/>
      <c r="D11" s="40" t="s">
        <v>5</v>
      </c>
      <c r="E11" s="41"/>
      <c r="F11" s="40" t="s">
        <v>6</v>
      </c>
      <c r="G11" s="41"/>
    </row>
    <row r="12" spans="1:7" s="33" customFormat="1" x14ac:dyDescent="0.2">
      <c r="A12" s="34" t="s">
        <v>7</v>
      </c>
      <c r="B12" s="35" t="s">
        <v>8</v>
      </c>
      <c r="C12" s="36" t="s">
        <v>9</v>
      </c>
      <c r="D12" s="35" t="s">
        <v>8</v>
      </c>
      <c r="E12" s="36" t="s">
        <v>10</v>
      </c>
      <c r="F12" s="35" t="s">
        <v>8</v>
      </c>
      <c r="G12" s="36" t="s">
        <v>10</v>
      </c>
    </row>
    <row r="13" spans="1:7" x14ac:dyDescent="0.2">
      <c r="A13" s="9" t="s">
        <v>11</v>
      </c>
      <c r="B13" s="10">
        <f t="shared" ref="B13:G13" si="0">B29</f>
        <v>54105.49700000001</v>
      </c>
      <c r="C13" s="11">
        <f t="shared" si="0"/>
        <v>4.4882504671567851</v>
      </c>
      <c r="D13" s="10">
        <f t="shared" si="0"/>
        <v>319012.38999999996</v>
      </c>
      <c r="E13" s="11">
        <f t="shared" si="0"/>
        <v>1.6429913671001914</v>
      </c>
      <c r="F13" s="10">
        <f t="shared" si="0"/>
        <v>17246.775999999998</v>
      </c>
      <c r="G13" s="11">
        <f t="shared" si="0"/>
        <v>0.28531303270825814</v>
      </c>
    </row>
    <row r="14" spans="1:7" x14ac:dyDescent="0.2">
      <c r="A14" s="12" t="s">
        <v>12</v>
      </c>
      <c r="B14" s="13">
        <f t="shared" ref="B14:G14" si="1">H29</f>
        <v>675.78700000000003</v>
      </c>
      <c r="C14" s="14">
        <f t="shared" si="1"/>
        <v>3.9988066091830752</v>
      </c>
      <c r="D14" s="13">
        <f t="shared" si="1"/>
        <v>20412.026000000002</v>
      </c>
      <c r="E14" s="14">
        <f t="shared" si="1"/>
        <v>2.0079663402349159</v>
      </c>
      <c r="F14" s="13">
        <f t="shared" si="1"/>
        <v>2180.511</v>
      </c>
      <c r="G14" s="14">
        <f t="shared" si="1"/>
        <v>0.215279013497295</v>
      </c>
    </row>
    <row r="15" spans="1:7" s="33" customFormat="1" x14ac:dyDescent="0.2">
      <c r="A15" s="34" t="s">
        <v>13</v>
      </c>
      <c r="B15" s="37">
        <f>SUM(B13:B14)</f>
        <v>54781.284000000007</v>
      </c>
      <c r="C15" s="38">
        <f>((B13*C13)+(B14*C14))/B15</f>
        <v>4.4822126423323709</v>
      </c>
      <c r="D15" s="37">
        <f>SUM(D13:D14)</f>
        <v>339424.41599999997</v>
      </c>
      <c r="E15" s="38">
        <f>((D13*E13)+(D14*E14))/D15</f>
        <v>1.6649399314632667</v>
      </c>
      <c r="F15" s="37">
        <f>SUM(F13:F14)</f>
        <v>19427.286999999997</v>
      </c>
      <c r="G15" s="38">
        <f>((F13*G13)+(F14*G14))/F15</f>
        <v>0.27745244212431736</v>
      </c>
    </row>
    <row r="18" spans="1:13" s="33" customFormat="1" ht="15.75" x14ac:dyDescent="0.25">
      <c r="A18" s="32" t="s">
        <v>28</v>
      </c>
    </row>
    <row r="19" spans="1:13" x14ac:dyDescent="0.2">
      <c r="A19" s="8" t="s">
        <v>2</v>
      </c>
    </row>
    <row r="20" spans="1:13" x14ac:dyDescent="0.2">
      <c r="B20" s="42" t="s">
        <v>11</v>
      </c>
      <c r="C20" s="43"/>
      <c r="D20" s="43"/>
      <c r="E20" s="43"/>
      <c r="F20" s="43"/>
      <c r="G20" s="44"/>
      <c r="H20" s="42" t="s">
        <v>12</v>
      </c>
      <c r="I20" s="43"/>
      <c r="J20" s="43"/>
      <c r="K20" s="43"/>
      <c r="L20" s="43"/>
      <c r="M20" s="44"/>
    </row>
    <row r="21" spans="1:13" x14ac:dyDescent="0.2">
      <c r="B21" s="40" t="s">
        <v>4</v>
      </c>
      <c r="C21" s="41"/>
      <c r="D21" s="40" t="s">
        <v>5</v>
      </c>
      <c r="E21" s="41"/>
      <c r="F21" s="40" t="s">
        <v>6</v>
      </c>
      <c r="G21" s="41"/>
      <c r="H21" s="40" t="s">
        <v>4</v>
      </c>
      <c r="I21" s="41"/>
      <c r="J21" s="40" t="s">
        <v>5</v>
      </c>
      <c r="K21" s="41"/>
      <c r="L21" s="40" t="s">
        <v>6</v>
      </c>
      <c r="M21" s="41"/>
    </row>
    <row r="22" spans="1:13" s="33" customFormat="1" x14ac:dyDescent="0.2">
      <c r="A22" s="34" t="s">
        <v>14</v>
      </c>
      <c r="B22" s="35" t="s">
        <v>8</v>
      </c>
      <c r="C22" s="36" t="s">
        <v>9</v>
      </c>
      <c r="D22" s="35" t="s">
        <v>8</v>
      </c>
      <c r="E22" s="36" t="s">
        <v>10</v>
      </c>
      <c r="F22" s="35" t="s">
        <v>8</v>
      </c>
      <c r="G22" s="36" t="s">
        <v>10</v>
      </c>
      <c r="H22" s="35" t="s">
        <v>8</v>
      </c>
      <c r="I22" s="36" t="s">
        <v>9</v>
      </c>
      <c r="J22" s="35" t="s">
        <v>8</v>
      </c>
      <c r="K22" s="36" t="s">
        <v>10</v>
      </c>
      <c r="L22" s="35" t="s">
        <v>8</v>
      </c>
      <c r="M22" s="36" t="s">
        <v>10</v>
      </c>
    </row>
    <row r="23" spans="1:13" x14ac:dyDescent="0.2">
      <c r="A23" s="9" t="s">
        <v>25</v>
      </c>
      <c r="B23" s="10">
        <v>21685.558000000001</v>
      </c>
      <c r="C23" s="11">
        <v>4.0765373032596202</v>
      </c>
      <c r="D23" s="10">
        <v>71479.303</v>
      </c>
      <c r="E23" s="11">
        <v>1.21772024665657</v>
      </c>
      <c r="F23" s="10">
        <v>2045.2809999999999</v>
      </c>
      <c r="G23" s="11">
        <v>0.36675723238029401</v>
      </c>
      <c r="H23" s="10">
        <v>0</v>
      </c>
      <c r="I23" s="15">
        <v>0</v>
      </c>
      <c r="J23" s="10">
        <v>334.899</v>
      </c>
      <c r="K23" s="11">
        <v>3.4303596666457699</v>
      </c>
      <c r="L23" s="10">
        <v>0</v>
      </c>
      <c r="M23" s="15">
        <v>0</v>
      </c>
    </row>
    <row r="24" spans="1:13" x14ac:dyDescent="0.2">
      <c r="A24" s="12" t="s">
        <v>15</v>
      </c>
      <c r="B24" s="13">
        <v>12718.86</v>
      </c>
      <c r="C24" s="14">
        <v>4.5251204166882903</v>
      </c>
      <c r="D24" s="13">
        <v>68552.403999999995</v>
      </c>
      <c r="E24" s="14">
        <v>1.5815803162935</v>
      </c>
      <c r="F24" s="13">
        <v>1285.597</v>
      </c>
      <c r="G24" s="14">
        <v>0.46182544529895397</v>
      </c>
      <c r="H24" s="13">
        <v>0.317</v>
      </c>
      <c r="I24" s="14">
        <v>3.1190000000000002</v>
      </c>
      <c r="J24" s="13">
        <v>1191.317</v>
      </c>
      <c r="K24" s="14">
        <v>0.84751751297093902</v>
      </c>
      <c r="L24" s="13">
        <v>0</v>
      </c>
      <c r="M24" s="16">
        <v>0</v>
      </c>
    </row>
    <row r="25" spans="1:13" x14ac:dyDescent="0.2">
      <c r="A25" s="12" t="s">
        <v>16</v>
      </c>
      <c r="B25" s="13">
        <v>5039.1499999999996</v>
      </c>
      <c r="C25" s="14">
        <v>5.4530734072214599</v>
      </c>
      <c r="D25" s="13">
        <v>79149.822</v>
      </c>
      <c r="E25" s="14">
        <v>1.9396407202785599</v>
      </c>
      <c r="F25" s="17">
        <v>4717.8999999999996</v>
      </c>
      <c r="G25" s="18">
        <v>0.25344108162529899</v>
      </c>
      <c r="H25" s="13">
        <v>119.61499999999999</v>
      </c>
      <c r="I25" s="14">
        <v>4.1619999999999999</v>
      </c>
      <c r="J25" s="13">
        <v>921.96299999999997</v>
      </c>
      <c r="K25" s="14">
        <v>3.0634052906678502</v>
      </c>
      <c r="L25" s="13">
        <v>0</v>
      </c>
      <c r="M25" s="16">
        <v>0</v>
      </c>
    </row>
    <row r="26" spans="1:13" x14ac:dyDescent="0.2">
      <c r="A26" s="12" t="s">
        <v>17</v>
      </c>
      <c r="B26" s="13">
        <v>3939.1959999999999</v>
      </c>
      <c r="C26" s="14">
        <v>5.0790175650056497</v>
      </c>
      <c r="D26" s="13">
        <v>10835.576999999999</v>
      </c>
      <c r="E26" s="14">
        <v>1.9772433164380601</v>
      </c>
      <c r="F26" s="13">
        <v>6991.1189999999997</v>
      </c>
      <c r="G26" s="14">
        <v>0.21948207132506301</v>
      </c>
      <c r="H26" s="13">
        <v>0</v>
      </c>
      <c r="I26" s="16">
        <v>0</v>
      </c>
      <c r="J26" s="13">
        <v>2654.4140000000002</v>
      </c>
      <c r="K26" s="14">
        <v>1.66855701672761</v>
      </c>
      <c r="L26" s="13">
        <v>0</v>
      </c>
      <c r="M26" s="16">
        <v>0</v>
      </c>
    </row>
    <row r="27" spans="1:13" x14ac:dyDescent="0.2">
      <c r="A27" s="12" t="s">
        <v>26</v>
      </c>
      <c r="B27" s="13">
        <v>6861.6840000000002</v>
      </c>
      <c r="C27" s="14">
        <v>4.6522236007953701</v>
      </c>
      <c r="D27" s="13">
        <v>62564.658000000003</v>
      </c>
      <c r="E27" s="14">
        <v>1.84436203252322</v>
      </c>
      <c r="F27" s="13">
        <v>2206.8789999999999</v>
      </c>
      <c r="G27" s="14">
        <v>0.38368755196818699</v>
      </c>
      <c r="H27" s="13">
        <v>555.85500000000002</v>
      </c>
      <c r="I27" s="14">
        <v>3.96419060546366</v>
      </c>
      <c r="J27" s="13">
        <v>15309.433000000001</v>
      </c>
      <c r="K27" s="14">
        <v>2.0624400435992598</v>
      </c>
      <c r="L27" s="13">
        <v>2180.511</v>
      </c>
      <c r="M27" s="14">
        <v>0.215279013497295</v>
      </c>
    </row>
    <row r="28" spans="1:13" x14ac:dyDescent="0.2">
      <c r="A28" s="19" t="s">
        <v>18</v>
      </c>
      <c r="B28" s="20">
        <v>3861.049</v>
      </c>
      <c r="C28" s="22">
        <v>4.5258359093603797</v>
      </c>
      <c r="D28" s="20">
        <v>26430.626</v>
      </c>
      <c r="E28" s="22">
        <v>1.4503253058402801</v>
      </c>
      <c r="F28" s="20">
        <v>0</v>
      </c>
      <c r="G28" s="21">
        <v>0</v>
      </c>
      <c r="H28" s="20">
        <v>0</v>
      </c>
      <c r="I28" s="21">
        <v>0</v>
      </c>
      <c r="J28" s="20">
        <v>0</v>
      </c>
      <c r="K28" s="21">
        <v>0</v>
      </c>
      <c r="L28" s="20">
        <v>0</v>
      </c>
      <c r="M28" s="21">
        <v>0</v>
      </c>
    </row>
    <row r="29" spans="1:13" s="33" customFormat="1" x14ac:dyDescent="0.2">
      <c r="A29" s="34" t="s">
        <v>13</v>
      </c>
      <c r="B29" s="37">
        <f>SUM(B23:B28)</f>
        <v>54105.49700000001</v>
      </c>
      <c r="C29" s="38">
        <f>((B23*C23)+(B24*C24)+(B25*C25)+(B26*C26)+(B27*C27)+(B28*C28))/B29</f>
        <v>4.4882504671567851</v>
      </c>
      <c r="D29" s="37">
        <f>SUM(D23:D28)</f>
        <v>319012.38999999996</v>
      </c>
      <c r="E29" s="38">
        <f>((D23*E23)+(D24*E24)+(D25*E25)+(D26*E26)+(D27*E27)+(D28*E28))/D29</f>
        <v>1.6429913671001914</v>
      </c>
      <c r="F29" s="37">
        <f>SUM(F23:F28)</f>
        <v>17246.775999999998</v>
      </c>
      <c r="G29" s="38">
        <f>((F23*G23)+(F24*G24)+(F25*G25)+(F26*G26)+(F27*G27)+(F28*G28))/F29</f>
        <v>0.28531303270825814</v>
      </c>
      <c r="H29" s="37">
        <f>SUM(H23:H28)</f>
        <v>675.78700000000003</v>
      </c>
      <c r="I29" s="38">
        <f>((H23*I23)+(H24*I24)+(H25*I25)+(H26*I26)+(H27*I27)+(H28*I28))/H29</f>
        <v>3.9988066091830752</v>
      </c>
      <c r="J29" s="37">
        <f>SUM(J23:J28)</f>
        <v>20412.026000000002</v>
      </c>
      <c r="K29" s="38">
        <f>((J23*K23)+(J24*K24)+(J25*K25)+(J26*K26)+(J27*K27)+(J28*K28))/J29</f>
        <v>2.0079663402349159</v>
      </c>
      <c r="L29" s="37">
        <f>SUM(L23:L28)</f>
        <v>2180.511</v>
      </c>
      <c r="M29" s="38">
        <f>((L23*M23)+(L24*M24)+(L25*M25)+(L26*M26)+(L27*M27)+(L28*M28))/L29</f>
        <v>0.215279013497295</v>
      </c>
    </row>
    <row r="32" spans="1:13" s="33" customFormat="1" ht="15.75" x14ac:dyDescent="0.25">
      <c r="A32" s="32" t="s">
        <v>19</v>
      </c>
    </row>
    <row r="33" spans="1:1" x14ac:dyDescent="0.2">
      <c r="A33" s="23" t="s">
        <v>20</v>
      </c>
    </row>
    <row r="34" spans="1:1" x14ac:dyDescent="0.2">
      <c r="A34" s="24" t="s">
        <v>21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D29:F29 C29 G29:H29 I29:J29 K29:L29 D15:F15 C15" formula="1"/>
    <ignoredError sqref="M29 G1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8" customWidth="1"/>
    <col min="2" max="13" width="8.7109375" style="8" customWidth="1"/>
    <col min="14" max="16384" width="11.42578125" style="8"/>
  </cols>
  <sheetData>
    <row r="1" spans="1:7" s="28" customFormat="1" ht="27.75" x14ac:dyDescent="0.4">
      <c r="A1" s="25" t="s">
        <v>22</v>
      </c>
      <c r="B1" s="26"/>
      <c r="C1" s="27"/>
      <c r="D1" s="27"/>
      <c r="E1" s="27"/>
      <c r="F1" s="27"/>
      <c r="G1" s="27"/>
    </row>
    <row r="2" spans="1:7" s="31" customFormat="1" ht="18" x14ac:dyDescent="0.25">
      <c r="A2" s="28" t="s">
        <v>0</v>
      </c>
      <c r="B2" s="29"/>
      <c r="C2" s="30"/>
      <c r="D2" s="30"/>
      <c r="E2" s="30"/>
      <c r="F2" s="30"/>
      <c r="G2" s="30"/>
    </row>
    <row r="3" spans="1:7" s="2" customFormat="1" x14ac:dyDescent="0.2">
      <c r="B3" s="3"/>
      <c r="C3" s="4"/>
      <c r="D3" s="4"/>
      <c r="E3" s="4"/>
      <c r="F3" s="4"/>
      <c r="G3" s="4"/>
    </row>
    <row r="4" spans="1:7" s="2" customFormat="1" x14ac:dyDescent="0.2">
      <c r="A4" s="1" t="s">
        <v>1</v>
      </c>
      <c r="B4" s="3"/>
      <c r="C4" s="4"/>
      <c r="D4" s="4"/>
      <c r="E4" s="4"/>
      <c r="F4" s="4"/>
      <c r="G4" s="4"/>
    </row>
    <row r="5" spans="1:7" x14ac:dyDescent="0.2">
      <c r="A5" s="5" t="s">
        <v>41</v>
      </c>
      <c r="B5" s="6"/>
      <c r="C5" s="7"/>
      <c r="D5" s="7"/>
      <c r="E5" s="7"/>
      <c r="F5" s="7"/>
      <c r="G5" s="7"/>
    </row>
    <row r="8" spans="1:7" s="33" customFormat="1" ht="15.75" x14ac:dyDescent="0.25">
      <c r="A8" s="32" t="s">
        <v>30</v>
      </c>
    </row>
    <row r="9" spans="1:7" x14ac:dyDescent="0.2">
      <c r="A9" s="8" t="s">
        <v>2</v>
      </c>
    </row>
    <row r="10" spans="1:7" x14ac:dyDescent="0.2">
      <c r="B10" s="42" t="s">
        <v>3</v>
      </c>
      <c r="C10" s="43"/>
      <c r="D10" s="43"/>
      <c r="E10" s="43"/>
      <c r="F10" s="43"/>
      <c r="G10" s="44"/>
    </row>
    <row r="11" spans="1:7" x14ac:dyDescent="0.2">
      <c r="B11" s="40" t="s">
        <v>4</v>
      </c>
      <c r="C11" s="41"/>
      <c r="D11" s="40" t="s">
        <v>5</v>
      </c>
      <c r="E11" s="41"/>
      <c r="F11" s="40" t="s">
        <v>6</v>
      </c>
      <c r="G11" s="41"/>
    </row>
    <row r="12" spans="1:7" s="33" customFormat="1" x14ac:dyDescent="0.2">
      <c r="A12" s="34" t="s">
        <v>7</v>
      </c>
      <c r="B12" s="35" t="s">
        <v>8</v>
      </c>
      <c r="C12" s="36" t="s">
        <v>9</v>
      </c>
      <c r="D12" s="35" t="s">
        <v>8</v>
      </c>
      <c r="E12" s="36" t="s">
        <v>10</v>
      </c>
      <c r="F12" s="35" t="s">
        <v>8</v>
      </c>
      <c r="G12" s="36" t="s">
        <v>10</v>
      </c>
    </row>
    <row r="13" spans="1:7" x14ac:dyDescent="0.2">
      <c r="A13" s="9" t="s">
        <v>11</v>
      </c>
      <c r="B13" s="10">
        <f t="shared" ref="B13:G13" si="0">B29</f>
        <v>35910.947999999997</v>
      </c>
      <c r="C13" s="11">
        <f t="shared" si="0"/>
        <v>4.5866285925673687</v>
      </c>
      <c r="D13" s="10">
        <f t="shared" si="0"/>
        <v>311659.94600000005</v>
      </c>
      <c r="E13" s="11">
        <f t="shared" si="0"/>
        <v>1.815160581164319</v>
      </c>
      <c r="F13" s="10">
        <f t="shared" si="0"/>
        <v>35409.351999999999</v>
      </c>
      <c r="G13" s="11">
        <f t="shared" si="0"/>
        <v>0.35117024262403906</v>
      </c>
    </row>
    <row r="14" spans="1:7" x14ac:dyDescent="0.2">
      <c r="A14" s="12" t="s">
        <v>12</v>
      </c>
      <c r="B14" s="13">
        <f t="shared" ref="B14:G14" si="1">H29</f>
        <v>651.79399999999998</v>
      </c>
      <c r="C14" s="14">
        <f t="shared" si="1"/>
        <v>3.7673941229897836</v>
      </c>
      <c r="D14" s="13">
        <f t="shared" si="1"/>
        <v>19255.118000000002</v>
      </c>
      <c r="E14" s="14">
        <f t="shared" si="1"/>
        <v>2.0680841462514024</v>
      </c>
      <c r="F14" s="13">
        <f t="shared" si="1"/>
        <v>5638.8010000000004</v>
      </c>
      <c r="G14" s="14">
        <f t="shared" si="1"/>
        <v>0.25278753284607802</v>
      </c>
    </row>
    <row r="15" spans="1:7" s="33" customFormat="1" x14ac:dyDescent="0.2">
      <c r="A15" s="34" t="s">
        <v>13</v>
      </c>
      <c r="B15" s="37">
        <f>SUM(B13:B14)</f>
        <v>36562.741999999998</v>
      </c>
      <c r="C15" s="38">
        <f>((B13*C13)+(B14*C14))/B15</f>
        <v>4.572024323777466</v>
      </c>
      <c r="D15" s="37">
        <f>SUM(D13:D14)</f>
        <v>330915.06400000007</v>
      </c>
      <c r="E15" s="38">
        <f>((D13*E13)+(D14*E14))/D15</f>
        <v>1.8298775693602158</v>
      </c>
      <c r="F15" s="37">
        <f>SUM(F13:F14)</f>
        <v>41048.152999999998</v>
      </c>
      <c r="G15" s="38">
        <f>((F13*G13)+(F14*G14))/F15</f>
        <v>0.33765537090061026</v>
      </c>
    </row>
    <row r="18" spans="1:13" s="33" customFormat="1" ht="15.75" x14ac:dyDescent="0.25">
      <c r="A18" s="32" t="s">
        <v>29</v>
      </c>
    </row>
    <row r="19" spans="1:13" x14ac:dyDescent="0.2">
      <c r="A19" s="8" t="s">
        <v>2</v>
      </c>
    </row>
    <row r="20" spans="1:13" x14ac:dyDescent="0.2">
      <c r="B20" s="42" t="s">
        <v>11</v>
      </c>
      <c r="C20" s="43"/>
      <c r="D20" s="43"/>
      <c r="E20" s="43"/>
      <c r="F20" s="43"/>
      <c r="G20" s="44"/>
      <c r="H20" s="42" t="s">
        <v>12</v>
      </c>
      <c r="I20" s="43"/>
      <c r="J20" s="43"/>
      <c r="K20" s="43"/>
      <c r="L20" s="43"/>
      <c r="M20" s="44"/>
    </row>
    <row r="21" spans="1:13" x14ac:dyDescent="0.2">
      <c r="B21" s="40" t="s">
        <v>4</v>
      </c>
      <c r="C21" s="41"/>
      <c r="D21" s="40" t="s">
        <v>5</v>
      </c>
      <c r="E21" s="41"/>
      <c r="F21" s="40" t="s">
        <v>6</v>
      </c>
      <c r="G21" s="41"/>
      <c r="H21" s="40" t="s">
        <v>4</v>
      </c>
      <c r="I21" s="41"/>
      <c r="J21" s="40" t="s">
        <v>5</v>
      </c>
      <c r="K21" s="41"/>
      <c r="L21" s="40" t="s">
        <v>6</v>
      </c>
      <c r="M21" s="41"/>
    </row>
    <row r="22" spans="1:13" s="33" customFormat="1" x14ac:dyDescent="0.2">
      <c r="A22" s="34" t="s">
        <v>14</v>
      </c>
      <c r="B22" s="35" t="s">
        <v>8</v>
      </c>
      <c r="C22" s="36" t="s">
        <v>9</v>
      </c>
      <c r="D22" s="35" t="s">
        <v>8</v>
      </c>
      <c r="E22" s="36" t="s">
        <v>10</v>
      </c>
      <c r="F22" s="35" t="s">
        <v>8</v>
      </c>
      <c r="G22" s="36" t="s">
        <v>10</v>
      </c>
      <c r="H22" s="35" t="s">
        <v>8</v>
      </c>
      <c r="I22" s="36" t="s">
        <v>9</v>
      </c>
      <c r="J22" s="35" t="s">
        <v>8</v>
      </c>
      <c r="K22" s="36" t="s">
        <v>10</v>
      </c>
      <c r="L22" s="35" t="s">
        <v>8</v>
      </c>
      <c r="M22" s="36" t="s">
        <v>10</v>
      </c>
    </row>
    <row r="23" spans="1:13" x14ac:dyDescent="0.2">
      <c r="A23" s="9" t="s">
        <v>25</v>
      </c>
      <c r="B23" s="10">
        <v>15891.21</v>
      </c>
      <c r="C23" s="11">
        <v>4.1543445821306202</v>
      </c>
      <c r="D23" s="10">
        <v>70514.887000000002</v>
      </c>
      <c r="E23" s="11">
        <v>1.3532875920654901</v>
      </c>
      <c r="F23" s="10">
        <v>3050.694</v>
      </c>
      <c r="G23" s="11">
        <v>0.35941783607271</v>
      </c>
      <c r="H23" s="10">
        <v>0</v>
      </c>
      <c r="I23" s="15">
        <v>0</v>
      </c>
      <c r="J23" s="10">
        <v>333.58800000000002</v>
      </c>
      <c r="K23" s="11">
        <v>3.61294415866278</v>
      </c>
      <c r="L23" s="10">
        <v>0</v>
      </c>
      <c r="M23" s="15">
        <v>0</v>
      </c>
    </row>
    <row r="24" spans="1:13" x14ac:dyDescent="0.2">
      <c r="A24" s="12" t="s">
        <v>15</v>
      </c>
      <c r="B24" s="13">
        <v>8087.55</v>
      </c>
      <c r="C24" s="14">
        <v>4.38245588886622</v>
      </c>
      <c r="D24" s="13">
        <v>67556.995999999999</v>
      </c>
      <c r="E24" s="14">
        <v>1.74125300639478</v>
      </c>
      <c r="F24" s="13">
        <v>1263.672</v>
      </c>
      <c r="G24" s="14">
        <v>0.55671343829728004</v>
      </c>
      <c r="H24" s="13">
        <v>0.78700000000000003</v>
      </c>
      <c r="I24" s="14">
        <v>1.64015628970775</v>
      </c>
      <c r="J24" s="13">
        <v>1177.7919999999999</v>
      </c>
      <c r="K24" s="14">
        <v>0.955805567536543</v>
      </c>
      <c r="L24" s="13">
        <v>0</v>
      </c>
      <c r="M24" s="16">
        <v>0</v>
      </c>
    </row>
    <row r="25" spans="1:13" x14ac:dyDescent="0.2">
      <c r="A25" s="12" t="s">
        <v>16</v>
      </c>
      <c r="B25" s="13">
        <v>2866.7869999999998</v>
      </c>
      <c r="C25" s="14">
        <v>5.9708705212490498</v>
      </c>
      <c r="D25" s="13">
        <v>78041.626000000004</v>
      </c>
      <c r="E25" s="14">
        <v>2.1637240994184301</v>
      </c>
      <c r="F25" s="17">
        <v>5617.9690000000001</v>
      </c>
      <c r="G25" s="18">
        <v>0.32613296798184499</v>
      </c>
      <c r="H25" s="13">
        <v>0</v>
      </c>
      <c r="I25" s="16">
        <v>0</v>
      </c>
      <c r="J25" s="13">
        <v>891.83399999999995</v>
      </c>
      <c r="K25" s="14">
        <v>3.4397598858083498</v>
      </c>
      <c r="L25" s="13">
        <v>0</v>
      </c>
      <c r="M25" s="16">
        <v>0</v>
      </c>
    </row>
    <row r="26" spans="1:13" x14ac:dyDescent="0.2">
      <c r="A26" s="12" t="s">
        <v>17</v>
      </c>
      <c r="B26" s="13">
        <v>2985.078</v>
      </c>
      <c r="C26" s="14">
        <v>5.3744749550932998</v>
      </c>
      <c r="D26" s="13">
        <v>10665.439</v>
      </c>
      <c r="E26" s="14">
        <v>2.1851624414147399</v>
      </c>
      <c r="F26" s="13">
        <v>10065.002</v>
      </c>
      <c r="G26" s="14">
        <v>0.32838053782801002</v>
      </c>
      <c r="H26" s="13">
        <v>0</v>
      </c>
      <c r="I26" s="16">
        <v>0</v>
      </c>
      <c r="J26" s="13">
        <v>2500.4389999999999</v>
      </c>
      <c r="K26" s="14">
        <v>1.75661574867453</v>
      </c>
      <c r="L26" s="13">
        <v>0</v>
      </c>
      <c r="M26" s="16">
        <v>0</v>
      </c>
    </row>
    <row r="27" spans="1:13" x14ac:dyDescent="0.2">
      <c r="A27" s="12" t="s">
        <v>26</v>
      </c>
      <c r="B27" s="13">
        <v>3961.71</v>
      </c>
      <c r="C27" s="14">
        <v>5.0860340337884402</v>
      </c>
      <c r="D27" s="13">
        <v>59341.95</v>
      </c>
      <c r="E27" s="14">
        <v>2.0165003209365402</v>
      </c>
      <c r="F27" s="13">
        <v>15111.981</v>
      </c>
      <c r="G27" s="14">
        <v>0.358395687832059</v>
      </c>
      <c r="H27" s="13">
        <v>651.00699999999995</v>
      </c>
      <c r="I27" s="14">
        <v>3.7699657330873602</v>
      </c>
      <c r="J27" s="13">
        <v>14351.465</v>
      </c>
      <c r="K27" s="14">
        <v>2.0924849107042398</v>
      </c>
      <c r="L27" s="13">
        <v>5638.8010000000004</v>
      </c>
      <c r="M27" s="14">
        <v>0.25278753284607802</v>
      </c>
    </row>
    <row r="28" spans="1:13" x14ac:dyDescent="0.2">
      <c r="A28" s="19" t="s">
        <v>18</v>
      </c>
      <c r="B28" s="20">
        <v>2118.6129999999998</v>
      </c>
      <c r="C28" s="22">
        <v>4.6914914432225201</v>
      </c>
      <c r="D28" s="20">
        <v>25539.047999999999</v>
      </c>
      <c r="E28" s="22">
        <v>1.59844563540505</v>
      </c>
      <c r="F28" s="20">
        <v>300.03399999999999</v>
      </c>
      <c r="G28" s="22">
        <v>0.27100000000000002</v>
      </c>
      <c r="H28" s="20">
        <v>0</v>
      </c>
      <c r="I28" s="21">
        <v>0</v>
      </c>
      <c r="J28" s="20">
        <v>0</v>
      </c>
      <c r="K28" s="21">
        <v>0</v>
      </c>
      <c r="L28" s="20">
        <v>0</v>
      </c>
      <c r="M28" s="21">
        <v>0</v>
      </c>
    </row>
    <row r="29" spans="1:13" s="33" customFormat="1" x14ac:dyDescent="0.2">
      <c r="A29" s="34" t="s">
        <v>13</v>
      </c>
      <c r="B29" s="37">
        <f>SUM(B23:B28)</f>
        <v>35910.947999999997</v>
      </c>
      <c r="C29" s="38">
        <f>((B23*C23)+(B24*C24)+(B25*C25)+(B26*C26)+(B27*C27)+(B28*C28))/B29</f>
        <v>4.5866285925673687</v>
      </c>
      <c r="D29" s="37">
        <f>SUM(D23:D28)</f>
        <v>311659.94600000005</v>
      </c>
      <c r="E29" s="38">
        <f>((D23*E23)+(D24*E24)+(D25*E25)+(D26*E26)+(D27*E27)+(D28*E28))/D29</f>
        <v>1.815160581164319</v>
      </c>
      <c r="F29" s="37">
        <f>SUM(F23:F28)</f>
        <v>35409.351999999999</v>
      </c>
      <c r="G29" s="38">
        <f>((F23*G23)+(F24*G24)+(F25*G25)+(F26*G26)+(F27*G27)+(F28*G28))/F29</f>
        <v>0.35117024262403906</v>
      </c>
      <c r="H29" s="37">
        <f>SUM(H23:H28)</f>
        <v>651.79399999999998</v>
      </c>
      <c r="I29" s="38">
        <f>((H23*I23)+(H24*I24)+(H25*I25)+(H26*I26)+(H27*I27)+(H28*I28))/H29</f>
        <v>3.7673941229897836</v>
      </c>
      <c r="J29" s="37">
        <f>SUM(J23:J28)</f>
        <v>19255.118000000002</v>
      </c>
      <c r="K29" s="38">
        <f>((J23*K23)+(J24*K24)+(J25*K25)+(J26*K26)+(J27*K27)+(J28*K28))/J29</f>
        <v>2.0680841462514024</v>
      </c>
      <c r="L29" s="37">
        <f>SUM(L23:L28)</f>
        <v>5638.8010000000004</v>
      </c>
      <c r="M29" s="38">
        <f>((L23*M23)+(L24*M24)+(L25*M25)+(L26*M26)+(L27*M27)+(L28*M28))/L29</f>
        <v>0.25278753284607802</v>
      </c>
    </row>
    <row r="32" spans="1:13" s="33" customFormat="1" ht="15.75" x14ac:dyDescent="0.25">
      <c r="A32" s="32" t="s">
        <v>19</v>
      </c>
    </row>
    <row r="33" spans="1:1" x14ac:dyDescent="0.2">
      <c r="A33" s="23" t="s">
        <v>20</v>
      </c>
    </row>
    <row r="34" spans="1:1" x14ac:dyDescent="0.2">
      <c r="A34" s="24" t="s">
        <v>21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15:D15 E15:F15 C29:D29 E29:F29 G29:H29 I29:J29 K29:L2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8" customWidth="1"/>
    <col min="2" max="13" width="8.7109375" style="8" customWidth="1"/>
    <col min="14" max="16384" width="11.42578125" style="8"/>
  </cols>
  <sheetData>
    <row r="1" spans="1:7" s="28" customFormat="1" ht="27.75" x14ac:dyDescent="0.4">
      <c r="A1" s="25" t="s">
        <v>22</v>
      </c>
      <c r="B1" s="26"/>
      <c r="C1" s="27"/>
      <c r="D1" s="27"/>
      <c r="E1" s="27"/>
      <c r="F1" s="27"/>
      <c r="G1" s="27"/>
    </row>
    <row r="2" spans="1:7" s="31" customFormat="1" ht="18" x14ac:dyDescent="0.25">
      <c r="A2" s="28" t="s">
        <v>0</v>
      </c>
      <c r="B2" s="29"/>
      <c r="C2" s="30"/>
      <c r="D2" s="30"/>
      <c r="E2" s="30"/>
      <c r="F2" s="30"/>
      <c r="G2" s="30"/>
    </row>
    <row r="3" spans="1:7" s="2" customFormat="1" x14ac:dyDescent="0.2">
      <c r="B3" s="3"/>
      <c r="C3" s="4"/>
      <c r="D3" s="4"/>
      <c r="E3" s="4"/>
      <c r="F3" s="4"/>
      <c r="G3" s="4"/>
    </row>
    <row r="4" spans="1:7" s="2" customFormat="1" x14ac:dyDescent="0.2">
      <c r="A4" s="1" t="s">
        <v>1</v>
      </c>
      <c r="B4" s="3"/>
      <c r="C4" s="4"/>
      <c r="D4" s="4"/>
      <c r="E4" s="4"/>
      <c r="F4" s="4"/>
      <c r="G4" s="4"/>
    </row>
    <row r="5" spans="1:7" x14ac:dyDescent="0.2">
      <c r="A5" s="5" t="s">
        <v>44</v>
      </c>
      <c r="B5" s="6"/>
      <c r="C5" s="7"/>
      <c r="D5" s="7"/>
      <c r="E5" s="7"/>
      <c r="F5" s="7"/>
      <c r="G5" s="7"/>
    </row>
    <row r="8" spans="1:7" s="33" customFormat="1" ht="15.75" x14ac:dyDescent="0.25">
      <c r="A8" s="32" t="s">
        <v>31</v>
      </c>
    </row>
    <row r="9" spans="1:7" x14ac:dyDescent="0.2">
      <c r="A9" s="8" t="s">
        <v>2</v>
      </c>
    </row>
    <row r="10" spans="1:7" x14ac:dyDescent="0.2">
      <c r="B10" s="42" t="s">
        <v>3</v>
      </c>
      <c r="C10" s="43"/>
      <c r="D10" s="43"/>
      <c r="E10" s="43"/>
      <c r="F10" s="43"/>
      <c r="G10" s="44"/>
    </row>
    <row r="11" spans="1:7" x14ac:dyDescent="0.2">
      <c r="B11" s="40" t="s">
        <v>4</v>
      </c>
      <c r="C11" s="41"/>
      <c r="D11" s="40" t="s">
        <v>5</v>
      </c>
      <c r="E11" s="41"/>
      <c r="F11" s="40" t="s">
        <v>6</v>
      </c>
      <c r="G11" s="41"/>
    </row>
    <row r="12" spans="1:7" s="33" customFormat="1" x14ac:dyDescent="0.2">
      <c r="A12" s="34" t="s">
        <v>7</v>
      </c>
      <c r="B12" s="35" t="s">
        <v>8</v>
      </c>
      <c r="C12" s="36" t="s">
        <v>9</v>
      </c>
      <c r="D12" s="35" t="s">
        <v>8</v>
      </c>
      <c r="E12" s="36" t="s">
        <v>10</v>
      </c>
      <c r="F12" s="35" t="s">
        <v>8</v>
      </c>
      <c r="G12" s="36" t="s">
        <v>10</v>
      </c>
    </row>
    <row r="13" spans="1:7" x14ac:dyDescent="0.2">
      <c r="A13" s="9" t="s">
        <v>11</v>
      </c>
      <c r="B13" s="10">
        <f t="shared" ref="B13:G13" si="0">B29</f>
        <v>21953.051000000003</v>
      </c>
      <c r="C13" s="11">
        <f t="shared" si="0"/>
        <v>4.5628911484330814</v>
      </c>
      <c r="D13" s="10">
        <f t="shared" si="0"/>
        <v>299608.64200000005</v>
      </c>
      <c r="E13" s="11">
        <f t="shared" si="0"/>
        <v>1.9759188562791843</v>
      </c>
      <c r="F13" s="10">
        <f t="shared" si="0"/>
        <v>87561.153999999995</v>
      </c>
      <c r="G13" s="11">
        <f t="shared" si="0"/>
        <v>0.32428999886182436</v>
      </c>
    </row>
    <row r="14" spans="1:7" x14ac:dyDescent="0.2">
      <c r="A14" s="12" t="s">
        <v>12</v>
      </c>
      <c r="B14" s="13">
        <f t="shared" ref="B14:G14" si="1">H29</f>
        <v>415.27200000000005</v>
      </c>
      <c r="C14" s="14">
        <f t="shared" si="1"/>
        <v>4.095177796721182</v>
      </c>
      <c r="D14" s="13">
        <f t="shared" si="1"/>
        <v>18100.853000000003</v>
      </c>
      <c r="E14" s="14">
        <f t="shared" si="1"/>
        <v>2.1284240985217688</v>
      </c>
      <c r="F14" s="13">
        <f t="shared" si="1"/>
        <v>8311.0419999999995</v>
      </c>
      <c r="G14" s="14">
        <f t="shared" si="1"/>
        <v>0.3239364654877207</v>
      </c>
    </row>
    <row r="15" spans="1:7" s="33" customFormat="1" x14ac:dyDescent="0.2">
      <c r="A15" s="34" t="s">
        <v>13</v>
      </c>
      <c r="B15" s="37">
        <f>SUM(B13:B14)</f>
        <v>22368.323000000004</v>
      </c>
      <c r="C15" s="38">
        <f>((B13*C13)+(B14*C14))/B15</f>
        <v>4.5542079646739726</v>
      </c>
      <c r="D15" s="37">
        <f>SUM(D13:D14)</f>
        <v>317709.49500000005</v>
      </c>
      <c r="E15" s="38">
        <f>((D13*E13)+(D14*E14))/D15</f>
        <v>1.9846075326171779</v>
      </c>
      <c r="F15" s="37">
        <f>SUM(F13:F14)</f>
        <v>95872.195999999996</v>
      </c>
      <c r="G15" s="38">
        <f>((F13*G13)+(F14*G14))/F15</f>
        <v>0.32425935149122925</v>
      </c>
    </row>
    <row r="18" spans="1:13" s="33" customFormat="1" ht="15.75" x14ac:dyDescent="0.25">
      <c r="A18" s="32" t="s">
        <v>32</v>
      </c>
    </row>
    <row r="19" spans="1:13" x14ac:dyDescent="0.2">
      <c r="A19" s="8" t="s">
        <v>2</v>
      </c>
    </row>
    <row r="20" spans="1:13" x14ac:dyDescent="0.2">
      <c r="B20" s="42" t="s">
        <v>11</v>
      </c>
      <c r="C20" s="43"/>
      <c r="D20" s="43"/>
      <c r="E20" s="43"/>
      <c r="F20" s="43"/>
      <c r="G20" s="44"/>
      <c r="H20" s="42" t="s">
        <v>12</v>
      </c>
      <c r="I20" s="43"/>
      <c r="J20" s="43"/>
      <c r="K20" s="43"/>
      <c r="L20" s="43"/>
      <c r="M20" s="44"/>
    </row>
    <row r="21" spans="1:13" x14ac:dyDescent="0.2">
      <c r="B21" s="40" t="s">
        <v>4</v>
      </c>
      <c r="C21" s="41"/>
      <c r="D21" s="40" t="s">
        <v>5</v>
      </c>
      <c r="E21" s="41"/>
      <c r="F21" s="40" t="s">
        <v>6</v>
      </c>
      <c r="G21" s="41"/>
      <c r="H21" s="40" t="s">
        <v>4</v>
      </c>
      <c r="I21" s="41"/>
      <c r="J21" s="40" t="s">
        <v>5</v>
      </c>
      <c r="K21" s="41"/>
      <c r="L21" s="40" t="s">
        <v>6</v>
      </c>
      <c r="M21" s="41"/>
    </row>
    <row r="22" spans="1:13" s="33" customFormat="1" x14ac:dyDescent="0.2">
      <c r="A22" s="34" t="s">
        <v>14</v>
      </c>
      <c r="B22" s="35" t="s">
        <v>8</v>
      </c>
      <c r="C22" s="36" t="s">
        <v>9</v>
      </c>
      <c r="D22" s="35" t="s">
        <v>8</v>
      </c>
      <c r="E22" s="36" t="s">
        <v>10</v>
      </c>
      <c r="F22" s="35" t="s">
        <v>8</v>
      </c>
      <c r="G22" s="36" t="s">
        <v>10</v>
      </c>
      <c r="H22" s="35" t="s">
        <v>8</v>
      </c>
      <c r="I22" s="36" t="s">
        <v>9</v>
      </c>
      <c r="J22" s="35" t="s">
        <v>8</v>
      </c>
      <c r="K22" s="36" t="s">
        <v>10</v>
      </c>
      <c r="L22" s="35" t="s">
        <v>8</v>
      </c>
      <c r="M22" s="36" t="s">
        <v>10</v>
      </c>
    </row>
    <row r="23" spans="1:13" x14ac:dyDescent="0.2">
      <c r="A23" s="9" t="s">
        <v>25</v>
      </c>
      <c r="B23" s="10">
        <v>11547.252</v>
      </c>
      <c r="C23" s="11">
        <v>4.1468371008963896</v>
      </c>
      <c r="D23" s="10">
        <v>69304.759000000005</v>
      </c>
      <c r="E23" s="11">
        <v>1.49358024644455</v>
      </c>
      <c r="F23" s="10">
        <v>12151.554</v>
      </c>
      <c r="G23" s="11">
        <v>0.28289520772404902</v>
      </c>
      <c r="H23" s="10">
        <v>0</v>
      </c>
      <c r="I23" s="15">
        <v>0</v>
      </c>
      <c r="J23" s="10">
        <v>332.60500000000002</v>
      </c>
      <c r="K23" s="11">
        <v>3.84583264533005</v>
      </c>
      <c r="L23" s="10">
        <v>0</v>
      </c>
      <c r="M23" s="15">
        <v>0</v>
      </c>
    </row>
    <row r="24" spans="1:13" x14ac:dyDescent="0.2">
      <c r="A24" s="12" t="s">
        <v>15</v>
      </c>
      <c r="B24" s="13">
        <v>5561.3630000000003</v>
      </c>
      <c r="C24" s="14">
        <v>4.5597386090424203</v>
      </c>
      <c r="D24" s="13">
        <v>65034.284</v>
      </c>
      <c r="E24" s="14">
        <v>1.8749212763532499</v>
      </c>
      <c r="F24" s="13">
        <v>10211.123</v>
      </c>
      <c r="G24" s="14">
        <v>0.31211079809733</v>
      </c>
      <c r="H24" s="13">
        <v>0.72499999999999998</v>
      </c>
      <c r="I24" s="14">
        <v>1.6615144827586199</v>
      </c>
      <c r="J24" s="13">
        <v>1173.046</v>
      </c>
      <c r="K24" s="14">
        <v>1.08961558114516</v>
      </c>
      <c r="L24" s="13">
        <v>0</v>
      </c>
      <c r="M24" s="16">
        <v>0</v>
      </c>
    </row>
    <row r="25" spans="1:13" x14ac:dyDescent="0.2">
      <c r="A25" s="12" t="s">
        <v>16</v>
      </c>
      <c r="B25" s="13">
        <v>936.66800000000001</v>
      </c>
      <c r="C25" s="14">
        <v>6.2935790867201602</v>
      </c>
      <c r="D25" s="13">
        <v>73088.341</v>
      </c>
      <c r="E25" s="14">
        <v>2.37226409021926</v>
      </c>
      <c r="F25" s="17">
        <v>13769.458000000001</v>
      </c>
      <c r="G25" s="18">
        <v>0.281146321155125</v>
      </c>
      <c r="H25" s="13">
        <v>0</v>
      </c>
      <c r="I25" s="16">
        <v>0</v>
      </c>
      <c r="J25" s="13">
        <v>749.74699999999996</v>
      </c>
      <c r="K25" s="14">
        <v>3.7172669900646498</v>
      </c>
      <c r="L25" s="13">
        <v>0</v>
      </c>
      <c r="M25" s="16">
        <v>0</v>
      </c>
    </row>
    <row r="26" spans="1:13" x14ac:dyDescent="0.2">
      <c r="A26" s="12" t="s">
        <v>17</v>
      </c>
      <c r="B26" s="13">
        <v>1395.5740000000001</v>
      </c>
      <c r="C26" s="14">
        <v>5.5785762575112496</v>
      </c>
      <c r="D26" s="13">
        <v>10165.475</v>
      </c>
      <c r="E26" s="14">
        <v>2.3285541830558798</v>
      </c>
      <c r="F26" s="13">
        <v>17374.067999999999</v>
      </c>
      <c r="G26" s="14">
        <v>0.32060100023782601</v>
      </c>
      <c r="H26" s="13">
        <v>0</v>
      </c>
      <c r="I26" s="16">
        <v>0</v>
      </c>
      <c r="J26" s="13">
        <v>2340.3710000000001</v>
      </c>
      <c r="K26" s="14">
        <v>1.9092374119316999</v>
      </c>
      <c r="L26" s="13">
        <v>947.36800000000005</v>
      </c>
      <c r="M26" s="14">
        <v>0.32726084583815401</v>
      </c>
    </row>
    <row r="27" spans="1:13" x14ac:dyDescent="0.2">
      <c r="A27" s="12" t="s">
        <v>26</v>
      </c>
      <c r="B27" s="13">
        <v>1733.1469999999999</v>
      </c>
      <c r="C27" s="14">
        <v>5.4705296527069001</v>
      </c>
      <c r="D27" s="13">
        <v>57250.067000000003</v>
      </c>
      <c r="E27" s="14">
        <v>2.1761476354254699</v>
      </c>
      <c r="F27" s="13">
        <v>30509.49</v>
      </c>
      <c r="G27" s="14">
        <v>0.35440376600854401</v>
      </c>
      <c r="H27" s="13">
        <v>414.54700000000003</v>
      </c>
      <c r="I27" s="14">
        <v>4.0994340231626296</v>
      </c>
      <c r="J27" s="13">
        <v>13505.084000000001</v>
      </c>
      <c r="K27" s="14">
        <v>2.1261360327710701</v>
      </c>
      <c r="L27" s="13">
        <v>7363.674</v>
      </c>
      <c r="M27" s="14">
        <v>0.32350876980702797</v>
      </c>
    </row>
    <row r="28" spans="1:13" x14ac:dyDescent="0.2">
      <c r="A28" s="19" t="s">
        <v>18</v>
      </c>
      <c r="B28" s="20">
        <v>779.04700000000003</v>
      </c>
      <c r="C28" s="22">
        <v>4.8327062654756396</v>
      </c>
      <c r="D28" s="20">
        <v>24765.716</v>
      </c>
      <c r="E28" s="22">
        <v>1.81362329314444</v>
      </c>
      <c r="F28" s="20">
        <v>3545.4609999999998</v>
      </c>
      <c r="G28" s="22">
        <v>0.427739634986818</v>
      </c>
      <c r="H28" s="20">
        <v>0</v>
      </c>
      <c r="I28" s="21">
        <v>0</v>
      </c>
      <c r="J28" s="20">
        <v>0</v>
      </c>
      <c r="K28" s="21">
        <v>0</v>
      </c>
      <c r="L28" s="20">
        <v>0</v>
      </c>
      <c r="M28" s="21">
        <v>0</v>
      </c>
    </row>
    <row r="29" spans="1:13" s="33" customFormat="1" x14ac:dyDescent="0.2">
      <c r="A29" s="34" t="s">
        <v>13</v>
      </c>
      <c r="B29" s="37">
        <f>SUM(B23:B28)</f>
        <v>21953.051000000003</v>
      </c>
      <c r="C29" s="38">
        <f>((B23*C23)+(B24*C24)+(B25*C25)+(B26*C26)+(B27*C27)+(B28*C28))/B29</f>
        <v>4.5628911484330814</v>
      </c>
      <c r="D29" s="37">
        <f>SUM(D23:D28)</f>
        <v>299608.64200000005</v>
      </c>
      <c r="E29" s="38">
        <f>((D23*E23)+(D24*E24)+(D25*E25)+(D26*E26)+(D27*E27)+(D28*E28))/D29</f>
        <v>1.9759188562791843</v>
      </c>
      <c r="F29" s="37">
        <f>SUM(F23:F28)</f>
        <v>87561.153999999995</v>
      </c>
      <c r="G29" s="38">
        <f>((F23*G23)+(F24*G24)+(F25*G25)+(F26*G26)+(F27*G27)+(F28*G28))/F29</f>
        <v>0.32428999886182436</v>
      </c>
      <c r="H29" s="37">
        <f>SUM(H23:H28)</f>
        <v>415.27200000000005</v>
      </c>
      <c r="I29" s="38">
        <f>((H23*I23)+(H24*I24)+(H25*I25)+(H26*I26)+(H27*I27)+(H28*I28))/H29</f>
        <v>4.095177796721182</v>
      </c>
      <c r="J29" s="37">
        <f>SUM(J23:J28)</f>
        <v>18100.853000000003</v>
      </c>
      <c r="K29" s="38">
        <f>((J23*K23)+(J24*K24)+(J25*K25)+(J26*K26)+(J27*K27)+(J28*K28))/J29</f>
        <v>2.1284240985217688</v>
      </c>
      <c r="L29" s="37">
        <f>SUM(L23:L28)</f>
        <v>8311.0419999999995</v>
      </c>
      <c r="M29" s="38">
        <f>((L23*M23)+(L24*M24)+(L25*M25)+(L26*M26)+(L27*M27)+(L28*M28))/L29</f>
        <v>0.3239364654877207</v>
      </c>
    </row>
    <row r="32" spans="1:13" s="33" customFormat="1" ht="15.75" x14ac:dyDescent="0.25">
      <c r="A32" s="32" t="s">
        <v>19</v>
      </c>
    </row>
    <row r="33" spans="1:1" x14ac:dyDescent="0.2">
      <c r="A33" s="23" t="s">
        <v>20</v>
      </c>
    </row>
    <row r="34" spans="1:1" x14ac:dyDescent="0.2">
      <c r="A34" s="24" t="s">
        <v>21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15:D15 E15:F15 C29:D29 E29:F29 G29:H29 I29:J29 K29:L2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8" customWidth="1"/>
    <col min="2" max="13" width="8.7109375" style="8" customWidth="1"/>
    <col min="14" max="16384" width="11.42578125" style="8"/>
  </cols>
  <sheetData>
    <row r="1" spans="1:7" s="28" customFormat="1" ht="27.75" x14ac:dyDescent="0.4">
      <c r="A1" s="25" t="s">
        <v>22</v>
      </c>
      <c r="B1" s="26"/>
      <c r="C1" s="27"/>
      <c r="D1" s="27"/>
      <c r="E1" s="27"/>
      <c r="F1" s="27"/>
      <c r="G1" s="27"/>
    </row>
    <row r="2" spans="1:7" s="31" customFormat="1" ht="18" x14ac:dyDescent="0.25">
      <c r="A2" s="28" t="s">
        <v>0</v>
      </c>
      <c r="B2" s="29"/>
      <c r="C2" s="30"/>
      <c r="D2" s="30"/>
      <c r="E2" s="30"/>
      <c r="F2" s="30"/>
      <c r="G2" s="30"/>
    </row>
    <row r="3" spans="1:7" s="2" customFormat="1" x14ac:dyDescent="0.2">
      <c r="B3" s="3"/>
      <c r="C3" s="4"/>
      <c r="D3" s="4"/>
      <c r="E3" s="4"/>
      <c r="F3" s="4"/>
      <c r="G3" s="4"/>
    </row>
    <row r="4" spans="1:7" s="2" customFormat="1" x14ac:dyDescent="0.2">
      <c r="A4" s="1" t="s">
        <v>1</v>
      </c>
      <c r="B4" s="3"/>
      <c r="C4" s="4"/>
      <c r="D4" s="4"/>
      <c r="E4" s="4"/>
      <c r="F4" s="4"/>
      <c r="G4" s="4"/>
    </row>
    <row r="5" spans="1:7" x14ac:dyDescent="0.2">
      <c r="A5" s="5" t="s">
        <v>47</v>
      </c>
      <c r="B5" s="6"/>
      <c r="C5" s="7"/>
      <c r="D5" s="7"/>
      <c r="E5" s="7"/>
      <c r="F5" s="7"/>
      <c r="G5" s="7"/>
    </row>
    <row r="8" spans="1:7" s="33" customFormat="1" ht="15.75" x14ac:dyDescent="0.25">
      <c r="A8" s="32" t="s">
        <v>33</v>
      </c>
    </row>
    <row r="9" spans="1:7" x14ac:dyDescent="0.2">
      <c r="A9" s="8" t="s">
        <v>2</v>
      </c>
    </row>
    <row r="10" spans="1:7" x14ac:dyDescent="0.2">
      <c r="B10" s="42" t="s">
        <v>3</v>
      </c>
      <c r="C10" s="43"/>
      <c r="D10" s="43"/>
      <c r="E10" s="43"/>
      <c r="F10" s="43"/>
      <c r="G10" s="44"/>
    </row>
    <row r="11" spans="1:7" x14ac:dyDescent="0.2">
      <c r="B11" s="40" t="s">
        <v>4</v>
      </c>
      <c r="C11" s="41"/>
      <c r="D11" s="40" t="s">
        <v>5</v>
      </c>
      <c r="E11" s="41"/>
      <c r="F11" s="40" t="s">
        <v>6</v>
      </c>
      <c r="G11" s="41"/>
    </row>
    <row r="12" spans="1:7" s="33" customFormat="1" x14ac:dyDescent="0.2">
      <c r="A12" s="34" t="s">
        <v>7</v>
      </c>
      <c r="B12" s="35" t="s">
        <v>8</v>
      </c>
      <c r="C12" s="36" t="s">
        <v>9</v>
      </c>
      <c r="D12" s="35" t="s">
        <v>8</v>
      </c>
      <c r="E12" s="36" t="s">
        <v>10</v>
      </c>
      <c r="F12" s="35" t="s">
        <v>8</v>
      </c>
      <c r="G12" s="36" t="s">
        <v>10</v>
      </c>
    </row>
    <row r="13" spans="1:7" x14ac:dyDescent="0.2">
      <c r="A13" s="9" t="s">
        <v>11</v>
      </c>
      <c r="B13" s="10">
        <f t="shared" ref="B13:G13" si="0">B29</f>
        <v>11607.130000000001</v>
      </c>
      <c r="C13" s="11">
        <f t="shared" si="0"/>
        <v>4.423825178403276</v>
      </c>
      <c r="D13" s="10">
        <f t="shared" si="0"/>
        <v>285633.29900000006</v>
      </c>
      <c r="E13" s="11">
        <f t="shared" si="0"/>
        <v>2.1549089065242359</v>
      </c>
      <c r="F13" s="10">
        <f t="shared" si="0"/>
        <v>135756.86000000002</v>
      </c>
      <c r="G13" s="11">
        <f t="shared" si="0"/>
        <v>0.34761511379240806</v>
      </c>
    </row>
    <row r="14" spans="1:7" x14ac:dyDescent="0.2">
      <c r="A14" s="12" t="s">
        <v>12</v>
      </c>
      <c r="B14" s="13">
        <f t="shared" ref="B14:G14" si="1">H29</f>
        <v>272.18</v>
      </c>
      <c r="C14" s="14">
        <f t="shared" si="1"/>
        <v>4.2654022338158608</v>
      </c>
      <c r="D14" s="13">
        <f t="shared" si="1"/>
        <v>16645.088</v>
      </c>
      <c r="E14" s="14">
        <f t="shared" si="1"/>
        <v>2.2394954668308178</v>
      </c>
      <c r="F14" s="13">
        <f t="shared" si="1"/>
        <v>9395.9150000000009</v>
      </c>
      <c r="G14" s="14">
        <f t="shared" si="1"/>
        <v>0.46066514011674181</v>
      </c>
    </row>
    <row r="15" spans="1:7" s="33" customFormat="1" x14ac:dyDescent="0.2">
      <c r="A15" s="34" t="s">
        <v>13</v>
      </c>
      <c r="B15" s="37">
        <f>SUM(B13:B14)</f>
        <v>11879.310000000001</v>
      </c>
      <c r="C15" s="38">
        <f>((B13*C13)+(B14*C14))/B15</f>
        <v>4.4201953752364416</v>
      </c>
      <c r="D15" s="37">
        <f>SUM(D13:D14)</f>
        <v>302278.38700000005</v>
      </c>
      <c r="E15" s="38">
        <f>((D13*E13)+(D14*E14))/D15</f>
        <v>2.1595667014592088</v>
      </c>
      <c r="F15" s="37">
        <f>SUM(F13:F14)</f>
        <v>145152.77500000002</v>
      </c>
      <c r="G15" s="38">
        <f>((F13*G13)+(F14*G14))/F15</f>
        <v>0.35493297897336107</v>
      </c>
    </row>
    <row r="18" spans="1:13" s="33" customFormat="1" ht="15.75" x14ac:dyDescent="0.25">
      <c r="A18" s="32" t="s">
        <v>34</v>
      </c>
    </row>
    <row r="19" spans="1:13" x14ac:dyDescent="0.2">
      <c r="A19" s="8" t="s">
        <v>2</v>
      </c>
    </row>
    <row r="20" spans="1:13" x14ac:dyDescent="0.2">
      <c r="B20" s="42" t="s">
        <v>11</v>
      </c>
      <c r="C20" s="43"/>
      <c r="D20" s="43"/>
      <c r="E20" s="43"/>
      <c r="F20" s="43"/>
      <c r="G20" s="44"/>
      <c r="H20" s="42" t="s">
        <v>12</v>
      </c>
      <c r="I20" s="43"/>
      <c r="J20" s="43"/>
      <c r="K20" s="43"/>
      <c r="L20" s="43"/>
      <c r="M20" s="44"/>
    </row>
    <row r="21" spans="1:13" x14ac:dyDescent="0.2">
      <c r="B21" s="40" t="s">
        <v>4</v>
      </c>
      <c r="C21" s="41"/>
      <c r="D21" s="40" t="s">
        <v>5</v>
      </c>
      <c r="E21" s="41"/>
      <c r="F21" s="40" t="s">
        <v>6</v>
      </c>
      <c r="G21" s="41"/>
      <c r="H21" s="40" t="s">
        <v>4</v>
      </c>
      <c r="I21" s="41"/>
      <c r="J21" s="40" t="s">
        <v>5</v>
      </c>
      <c r="K21" s="41"/>
      <c r="L21" s="40" t="s">
        <v>6</v>
      </c>
      <c r="M21" s="41"/>
    </row>
    <row r="22" spans="1:13" s="33" customFormat="1" x14ac:dyDescent="0.2">
      <c r="A22" s="34" t="s">
        <v>14</v>
      </c>
      <c r="B22" s="35" t="s">
        <v>8</v>
      </c>
      <c r="C22" s="36" t="s">
        <v>9</v>
      </c>
      <c r="D22" s="35" t="s">
        <v>8</v>
      </c>
      <c r="E22" s="36" t="s">
        <v>10</v>
      </c>
      <c r="F22" s="35" t="s">
        <v>8</v>
      </c>
      <c r="G22" s="36" t="s">
        <v>10</v>
      </c>
      <c r="H22" s="35" t="s">
        <v>8</v>
      </c>
      <c r="I22" s="36" t="s">
        <v>9</v>
      </c>
      <c r="J22" s="35" t="s">
        <v>8</v>
      </c>
      <c r="K22" s="36" t="s">
        <v>10</v>
      </c>
      <c r="L22" s="35" t="s">
        <v>8</v>
      </c>
      <c r="M22" s="36" t="s">
        <v>10</v>
      </c>
    </row>
    <row r="23" spans="1:13" x14ac:dyDescent="0.2">
      <c r="A23" s="9" t="s">
        <v>25</v>
      </c>
      <c r="B23" s="10">
        <v>7699.2179999999998</v>
      </c>
      <c r="C23" s="11">
        <v>4.2196783216165601</v>
      </c>
      <c r="D23" s="10">
        <v>68394.831000000006</v>
      </c>
      <c r="E23" s="11">
        <v>1.6694548877238999</v>
      </c>
      <c r="F23" s="10">
        <v>27920.377</v>
      </c>
      <c r="G23" s="11">
        <v>0.254495559569271</v>
      </c>
      <c r="H23" s="10">
        <v>0</v>
      </c>
      <c r="I23" s="15">
        <v>0</v>
      </c>
      <c r="J23" s="10">
        <v>291.00099999999998</v>
      </c>
      <c r="K23" s="11">
        <v>3.87707419905774</v>
      </c>
      <c r="L23" s="10">
        <v>0</v>
      </c>
      <c r="M23" s="15">
        <v>0</v>
      </c>
    </row>
    <row r="24" spans="1:13" x14ac:dyDescent="0.2">
      <c r="A24" s="12" t="s">
        <v>15</v>
      </c>
      <c r="B24" s="13">
        <v>2620.6559999999999</v>
      </c>
      <c r="C24" s="14">
        <v>4.1712927137327496</v>
      </c>
      <c r="D24" s="13">
        <v>63750.025999999998</v>
      </c>
      <c r="E24" s="14">
        <v>2.01285518771396</v>
      </c>
      <c r="F24" s="13">
        <v>25215.296999999999</v>
      </c>
      <c r="G24" s="14">
        <v>0.27334641900113299</v>
      </c>
      <c r="H24" s="13">
        <v>4.8000000000000001E-2</v>
      </c>
      <c r="I24" s="14">
        <v>3.7450000000000001</v>
      </c>
      <c r="J24" s="13">
        <v>1169.596</v>
      </c>
      <c r="K24" s="14">
        <v>1.2393786247559</v>
      </c>
      <c r="L24" s="13">
        <v>286.84199999999998</v>
      </c>
      <c r="M24" s="14">
        <v>0.34501043082951599</v>
      </c>
    </row>
    <row r="25" spans="1:13" x14ac:dyDescent="0.2">
      <c r="A25" s="12" t="s">
        <v>16</v>
      </c>
      <c r="B25" s="13">
        <v>78.206999999999994</v>
      </c>
      <c r="C25" s="14">
        <v>12.276103942102401</v>
      </c>
      <c r="D25" s="13">
        <v>68287.944000000003</v>
      </c>
      <c r="E25" s="14">
        <v>2.5756589524792299</v>
      </c>
      <c r="F25" s="17">
        <v>21753.778999999999</v>
      </c>
      <c r="G25" s="18">
        <v>0.306476248517556</v>
      </c>
      <c r="H25" s="13">
        <v>0</v>
      </c>
      <c r="I25" s="16">
        <v>0</v>
      </c>
      <c r="J25" s="13">
        <v>541.827</v>
      </c>
      <c r="K25" s="14">
        <v>4.0123493329051501</v>
      </c>
      <c r="L25" s="13">
        <v>0</v>
      </c>
      <c r="M25" s="16">
        <v>0</v>
      </c>
    </row>
    <row r="26" spans="1:13" x14ac:dyDescent="0.2">
      <c r="A26" s="12" t="s">
        <v>17</v>
      </c>
      <c r="B26" s="13">
        <v>158.87799999999999</v>
      </c>
      <c r="C26" s="14">
        <v>7.4262427271239604</v>
      </c>
      <c r="D26" s="13">
        <v>9979.36</v>
      </c>
      <c r="E26" s="14">
        <v>2.6010734861754701</v>
      </c>
      <c r="F26" s="13">
        <v>23333.93</v>
      </c>
      <c r="G26" s="14">
        <v>0.36004786441889602</v>
      </c>
      <c r="H26" s="13">
        <v>0</v>
      </c>
      <c r="I26" s="16">
        <v>0</v>
      </c>
      <c r="J26" s="13">
        <v>2165.2339999999999</v>
      </c>
      <c r="K26" s="14">
        <v>2.0978606224546601</v>
      </c>
      <c r="L26" s="13">
        <v>949.87199999999996</v>
      </c>
      <c r="M26" s="14">
        <v>0.48361215300587901</v>
      </c>
    </row>
    <row r="27" spans="1:13" x14ac:dyDescent="0.2">
      <c r="A27" s="12" t="s">
        <v>26</v>
      </c>
      <c r="B27" s="13">
        <v>401.95699999999999</v>
      </c>
      <c r="C27" s="14">
        <v>6.1883481566436203</v>
      </c>
      <c r="D27" s="13">
        <v>52256.999000000003</v>
      </c>
      <c r="E27" s="14">
        <v>2.3813539572947899</v>
      </c>
      <c r="F27" s="13">
        <v>33481.921000000002</v>
      </c>
      <c r="G27" s="14">
        <v>0.47488473988693802</v>
      </c>
      <c r="H27" s="13">
        <v>272.13200000000001</v>
      </c>
      <c r="I27" s="14">
        <v>4.2654940249584801</v>
      </c>
      <c r="J27" s="13">
        <v>12477.43</v>
      </c>
      <c r="K27" s="14">
        <v>2.2426442000476099</v>
      </c>
      <c r="L27" s="13">
        <v>8159.201</v>
      </c>
      <c r="M27" s="14">
        <v>0.46205962752970497</v>
      </c>
    </row>
    <row r="28" spans="1:13" x14ac:dyDescent="0.2">
      <c r="A28" s="19" t="s">
        <v>18</v>
      </c>
      <c r="B28" s="20">
        <v>648.21400000000006</v>
      </c>
      <c r="C28" s="22">
        <v>5.0921048666026998</v>
      </c>
      <c r="D28" s="20">
        <v>22964.138999999999</v>
      </c>
      <c r="E28" s="22">
        <v>2.0347451378865098</v>
      </c>
      <c r="F28" s="20">
        <v>4051.556</v>
      </c>
      <c r="G28" s="22">
        <v>0.54907587134424396</v>
      </c>
      <c r="H28" s="20">
        <v>0</v>
      </c>
      <c r="I28" s="21">
        <v>0</v>
      </c>
      <c r="J28" s="20">
        <v>0</v>
      </c>
      <c r="K28" s="21">
        <v>0</v>
      </c>
      <c r="L28" s="20">
        <v>0</v>
      </c>
      <c r="M28" s="21">
        <v>0</v>
      </c>
    </row>
    <row r="29" spans="1:13" s="33" customFormat="1" x14ac:dyDescent="0.2">
      <c r="A29" s="34" t="s">
        <v>13</v>
      </c>
      <c r="B29" s="37">
        <f>SUM(B23:B28)</f>
        <v>11607.130000000001</v>
      </c>
      <c r="C29" s="38">
        <f>((B23*C23)+(B24*C24)+(B25*C25)+(B26*C26)+(B27*C27)+(B28*C28))/B29</f>
        <v>4.423825178403276</v>
      </c>
      <c r="D29" s="37">
        <f>SUM(D23:D28)</f>
        <v>285633.29900000006</v>
      </c>
      <c r="E29" s="38">
        <f>((D23*E23)+(D24*E24)+(D25*E25)+(D26*E26)+(D27*E27)+(D28*E28))/D29</f>
        <v>2.1549089065242359</v>
      </c>
      <c r="F29" s="37">
        <f>SUM(F23:F28)</f>
        <v>135756.86000000002</v>
      </c>
      <c r="G29" s="38">
        <f>((F23*G23)+(F24*G24)+(F25*G25)+(F26*G26)+(F27*G27)+(F28*G28))/F29</f>
        <v>0.34761511379240806</v>
      </c>
      <c r="H29" s="37">
        <f>SUM(H23:H28)</f>
        <v>272.18</v>
      </c>
      <c r="I29" s="38">
        <f>((H23*I23)+(H24*I24)+(H25*I25)+(H26*I26)+(H27*I27)+(H28*I28))/H29</f>
        <v>4.2654022338158608</v>
      </c>
      <c r="J29" s="37">
        <f>SUM(J23:J28)</f>
        <v>16645.088</v>
      </c>
      <c r="K29" s="38">
        <f>((J23*K23)+(J24*K24)+(J25*K25)+(J26*K26)+(J27*K27)+(J28*K28))/J29</f>
        <v>2.2394954668308178</v>
      </c>
      <c r="L29" s="37">
        <f>SUM(L23:L28)</f>
        <v>9395.9150000000009</v>
      </c>
      <c r="M29" s="38">
        <f>((L23*M23)+(L24*M24)+(L25*M25)+(L26*M26)+(L27*M27)+(L28*M28))/L29</f>
        <v>0.46066514011674181</v>
      </c>
    </row>
    <row r="32" spans="1:13" s="33" customFormat="1" ht="15.75" x14ac:dyDescent="0.25">
      <c r="A32" s="32" t="s">
        <v>19</v>
      </c>
    </row>
    <row r="33" spans="1:1" x14ac:dyDescent="0.2">
      <c r="A33" s="23" t="s">
        <v>20</v>
      </c>
    </row>
    <row r="34" spans="1:1" x14ac:dyDescent="0.2">
      <c r="A34" s="24" t="s">
        <v>21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29:D29 E29:F29 G29:H29 I29:J29 K29:L29 D15:F15 C1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8" customWidth="1"/>
    <col min="2" max="13" width="8.7109375" style="8" customWidth="1"/>
    <col min="14" max="16384" width="11.42578125" style="8"/>
  </cols>
  <sheetData>
    <row r="1" spans="1:7" s="28" customFormat="1" ht="27.75" x14ac:dyDescent="0.4">
      <c r="A1" s="25" t="s">
        <v>22</v>
      </c>
      <c r="B1" s="26"/>
      <c r="C1" s="27"/>
      <c r="D1" s="27"/>
      <c r="E1" s="27"/>
      <c r="F1" s="27"/>
      <c r="G1" s="27"/>
    </row>
    <row r="2" spans="1:7" s="31" customFormat="1" ht="18" x14ac:dyDescent="0.25">
      <c r="A2" s="28" t="s">
        <v>0</v>
      </c>
      <c r="B2" s="29"/>
      <c r="C2" s="30"/>
      <c r="D2" s="30"/>
      <c r="E2" s="30"/>
      <c r="F2" s="30"/>
      <c r="G2" s="30"/>
    </row>
    <row r="3" spans="1:7" s="2" customFormat="1" x14ac:dyDescent="0.2">
      <c r="B3" s="3"/>
      <c r="C3" s="4"/>
      <c r="D3" s="4"/>
      <c r="E3" s="4"/>
      <c r="F3" s="4"/>
      <c r="G3" s="4"/>
    </row>
    <row r="4" spans="1:7" s="2" customFormat="1" x14ac:dyDescent="0.2">
      <c r="A4" s="1" t="s">
        <v>1</v>
      </c>
      <c r="B4" s="3"/>
      <c r="C4" s="4"/>
      <c r="D4" s="4"/>
      <c r="E4" s="4"/>
      <c r="F4" s="4"/>
      <c r="G4" s="4"/>
    </row>
    <row r="5" spans="1:7" x14ac:dyDescent="0.2">
      <c r="A5" s="5" t="s">
        <v>50</v>
      </c>
      <c r="B5" s="6"/>
      <c r="C5" s="7"/>
      <c r="D5" s="7"/>
      <c r="E5" s="7"/>
      <c r="F5" s="7"/>
      <c r="G5" s="7"/>
    </row>
    <row r="8" spans="1:7" s="33" customFormat="1" ht="15.75" x14ac:dyDescent="0.25">
      <c r="A8" s="32" t="s">
        <v>36</v>
      </c>
    </row>
    <row r="9" spans="1:7" x14ac:dyDescent="0.2">
      <c r="A9" s="8" t="s">
        <v>2</v>
      </c>
    </row>
    <row r="10" spans="1:7" x14ac:dyDescent="0.2">
      <c r="B10" s="42" t="s">
        <v>3</v>
      </c>
      <c r="C10" s="43"/>
      <c r="D10" s="43"/>
      <c r="E10" s="43"/>
      <c r="F10" s="43"/>
      <c r="G10" s="44"/>
    </row>
    <row r="11" spans="1:7" x14ac:dyDescent="0.2">
      <c r="B11" s="40" t="s">
        <v>4</v>
      </c>
      <c r="C11" s="41"/>
      <c r="D11" s="40" t="s">
        <v>5</v>
      </c>
      <c r="E11" s="41"/>
      <c r="F11" s="40" t="s">
        <v>6</v>
      </c>
      <c r="G11" s="41"/>
    </row>
    <row r="12" spans="1:7" s="33" customFormat="1" x14ac:dyDescent="0.2">
      <c r="A12" s="34" t="s">
        <v>7</v>
      </c>
      <c r="B12" s="35" t="s">
        <v>8</v>
      </c>
      <c r="C12" s="36" t="s">
        <v>9</v>
      </c>
      <c r="D12" s="35" t="s">
        <v>8</v>
      </c>
      <c r="E12" s="36" t="s">
        <v>10</v>
      </c>
      <c r="F12" s="35" t="s">
        <v>8</v>
      </c>
      <c r="G12" s="36" t="s">
        <v>10</v>
      </c>
    </row>
    <row r="13" spans="1:7" x14ac:dyDescent="0.2">
      <c r="A13" s="9" t="s">
        <v>11</v>
      </c>
      <c r="B13" s="10">
        <f t="shared" ref="B13:G13" si="0">B29</f>
        <v>6935</v>
      </c>
      <c r="C13" s="11">
        <f t="shared" si="0"/>
        <v>4.1433139149242963</v>
      </c>
      <c r="D13" s="10">
        <f t="shared" si="0"/>
        <v>264451</v>
      </c>
      <c r="E13" s="11">
        <f t="shared" si="0"/>
        <v>2.3567748505394195</v>
      </c>
      <c r="F13" s="10">
        <f t="shared" si="0"/>
        <v>165030</v>
      </c>
      <c r="G13" s="11">
        <f t="shared" si="0"/>
        <v>0.42300675028782647</v>
      </c>
    </row>
    <row r="14" spans="1:7" x14ac:dyDescent="0.2">
      <c r="A14" s="12" t="s">
        <v>12</v>
      </c>
      <c r="B14" s="13">
        <f t="shared" ref="B14:G14" si="1">H29</f>
        <v>75</v>
      </c>
      <c r="C14" s="14">
        <f t="shared" si="1"/>
        <v>4.5839999999999996</v>
      </c>
      <c r="D14" s="13">
        <f t="shared" si="1"/>
        <v>15115</v>
      </c>
      <c r="E14" s="14">
        <f t="shared" si="1"/>
        <v>2.437293417135296</v>
      </c>
      <c r="F14" s="13">
        <f t="shared" si="1"/>
        <v>9842</v>
      </c>
      <c r="G14" s="14">
        <f t="shared" si="1"/>
        <v>0.70670473480999796</v>
      </c>
    </row>
    <row r="15" spans="1:7" s="33" customFormat="1" x14ac:dyDescent="0.2">
      <c r="A15" s="34" t="s">
        <v>13</v>
      </c>
      <c r="B15" s="37">
        <f>SUM(B13:B14)</f>
        <v>7010</v>
      </c>
      <c r="C15" s="38">
        <f>((B13*C13)+(B14*C14))/B15</f>
        <v>4.1480288159771748</v>
      </c>
      <c r="D15" s="37">
        <f>SUM(D13:D14)</f>
        <v>279566</v>
      </c>
      <c r="E15" s="38">
        <f>((D13*E13)+(D14*E14))/D15</f>
        <v>2.3611281629382685</v>
      </c>
      <c r="F15" s="37">
        <f>SUM(F13:F14)</f>
        <v>174872</v>
      </c>
      <c r="G15" s="38">
        <f>((F13*G13)+(F14*G14))/F15</f>
        <v>0.43897360355002524</v>
      </c>
    </row>
    <row r="18" spans="1:13" s="33" customFormat="1" ht="15.75" x14ac:dyDescent="0.25">
      <c r="A18" s="32" t="s">
        <v>37</v>
      </c>
    </row>
    <row r="19" spans="1:13" x14ac:dyDescent="0.2">
      <c r="A19" s="8" t="s">
        <v>2</v>
      </c>
    </row>
    <row r="20" spans="1:13" x14ac:dyDescent="0.2">
      <c r="B20" s="42" t="s">
        <v>11</v>
      </c>
      <c r="C20" s="43"/>
      <c r="D20" s="43"/>
      <c r="E20" s="43"/>
      <c r="F20" s="43"/>
      <c r="G20" s="44"/>
      <c r="H20" s="42" t="s">
        <v>12</v>
      </c>
      <c r="I20" s="43"/>
      <c r="J20" s="43"/>
      <c r="K20" s="43"/>
      <c r="L20" s="43"/>
      <c r="M20" s="44"/>
    </row>
    <row r="21" spans="1:13" x14ac:dyDescent="0.2">
      <c r="B21" s="40" t="s">
        <v>4</v>
      </c>
      <c r="C21" s="41"/>
      <c r="D21" s="40" t="s">
        <v>5</v>
      </c>
      <c r="E21" s="41"/>
      <c r="F21" s="40" t="s">
        <v>6</v>
      </c>
      <c r="G21" s="41"/>
      <c r="H21" s="40" t="s">
        <v>4</v>
      </c>
      <c r="I21" s="41"/>
      <c r="J21" s="40" t="s">
        <v>5</v>
      </c>
      <c r="K21" s="41"/>
      <c r="L21" s="40" t="s">
        <v>6</v>
      </c>
      <c r="M21" s="41"/>
    </row>
    <row r="22" spans="1:13" s="33" customFormat="1" x14ac:dyDescent="0.2">
      <c r="A22" s="34" t="s">
        <v>14</v>
      </c>
      <c r="B22" s="35" t="s">
        <v>8</v>
      </c>
      <c r="C22" s="36" t="s">
        <v>9</v>
      </c>
      <c r="D22" s="35" t="s">
        <v>8</v>
      </c>
      <c r="E22" s="36" t="s">
        <v>10</v>
      </c>
      <c r="F22" s="35" t="s">
        <v>8</v>
      </c>
      <c r="G22" s="36" t="s">
        <v>10</v>
      </c>
      <c r="H22" s="35" t="s">
        <v>8</v>
      </c>
      <c r="I22" s="36" t="s">
        <v>9</v>
      </c>
      <c r="J22" s="35" t="s">
        <v>8</v>
      </c>
      <c r="K22" s="36" t="s">
        <v>10</v>
      </c>
      <c r="L22" s="35" t="s">
        <v>8</v>
      </c>
      <c r="M22" s="36" t="s">
        <v>10</v>
      </c>
    </row>
    <row r="23" spans="1:13" x14ac:dyDescent="0.2">
      <c r="A23" s="9" t="s">
        <v>25</v>
      </c>
      <c r="B23" s="10">
        <v>4807</v>
      </c>
      <c r="C23" s="11">
        <v>4.2439999999999998</v>
      </c>
      <c r="D23" s="10">
        <v>66614</v>
      </c>
      <c r="E23" s="11">
        <v>1.893</v>
      </c>
      <c r="F23" s="10">
        <v>35445</v>
      </c>
      <c r="G23" s="11">
        <v>0.30599999999999999</v>
      </c>
      <c r="H23" s="10">
        <v>0</v>
      </c>
      <c r="I23" s="15">
        <v>0</v>
      </c>
      <c r="J23" s="10">
        <v>148</v>
      </c>
      <c r="K23" s="11">
        <v>4.3550000000000004</v>
      </c>
      <c r="L23" s="10">
        <v>0</v>
      </c>
      <c r="M23" s="15">
        <v>0</v>
      </c>
    </row>
    <row r="24" spans="1:13" x14ac:dyDescent="0.2">
      <c r="A24" s="12" t="s">
        <v>15</v>
      </c>
      <c r="B24" s="13">
        <v>1119</v>
      </c>
      <c r="C24" s="14">
        <v>3.7429999999999999</v>
      </c>
      <c r="D24" s="13">
        <v>60352</v>
      </c>
      <c r="E24" s="14">
        <v>2.222</v>
      </c>
      <c r="F24" s="13">
        <v>29822</v>
      </c>
      <c r="G24" s="14">
        <v>0.33900000000000002</v>
      </c>
      <c r="H24" s="13">
        <v>0</v>
      </c>
      <c r="I24" s="16">
        <v>0</v>
      </c>
      <c r="J24" s="13">
        <v>1167</v>
      </c>
      <c r="K24" s="14">
        <v>1.5649999999999999</v>
      </c>
      <c r="L24" s="13">
        <v>286</v>
      </c>
      <c r="M24" s="14">
        <v>0.51</v>
      </c>
    </row>
    <row r="25" spans="1:13" x14ac:dyDescent="0.2">
      <c r="A25" s="12" t="s">
        <v>16</v>
      </c>
      <c r="B25" s="13">
        <v>38</v>
      </c>
      <c r="C25" s="14">
        <v>12.085000000000001</v>
      </c>
      <c r="D25" s="13">
        <v>62380</v>
      </c>
      <c r="E25" s="14">
        <v>2.7810000000000001</v>
      </c>
      <c r="F25" s="17">
        <v>25120</v>
      </c>
      <c r="G25" s="18">
        <v>0.38500000000000001</v>
      </c>
      <c r="H25" s="13">
        <v>0</v>
      </c>
      <c r="I25" s="16">
        <v>0</v>
      </c>
      <c r="J25" s="13">
        <v>314</v>
      </c>
      <c r="K25" s="14">
        <v>4.22</v>
      </c>
      <c r="L25" s="13">
        <v>0</v>
      </c>
      <c r="M25" s="16">
        <v>0</v>
      </c>
    </row>
    <row r="26" spans="1:13" x14ac:dyDescent="0.2">
      <c r="A26" s="12" t="s">
        <v>17</v>
      </c>
      <c r="B26" s="13">
        <v>65</v>
      </c>
      <c r="C26" s="14">
        <v>4.4969999999999999</v>
      </c>
      <c r="D26" s="13">
        <v>9209</v>
      </c>
      <c r="E26" s="14">
        <v>2.88</v>
      </c>
      <c r="F26" s="13">
        <v>30196</v>
      </c>
      <c r="G26" s="14">
        <v>0.40799999999999997</v>
      </c>
      <c r="H26" s="13">
        <v>0</v>
      </c>
      <c r="I26" s="16">
        <v>0</v>
      </c>
      <c r="J26" s="13">
        <v>1967</v>
      </c>
      <c r="K26" s="14">
        <v>2.2290000000000001</v>
      </c>
      <c r="L26" s="13">
        <v>1468</v>
      </c>
      <c r="M26" s="14">
        <v>0.51200000000000001</v>
      </c>
    </row>
    <row r="27" spans="1:13" x14ac:dyDescent="0.2">
      <c r="A27" s="12" t="s">
        <v>26</v>
      </c>
      <c r="B27" s="13">
        <v>676</v>
      </c>
      <c r="C27" s="14">
        <v>3.0019999999999998</v>
      </c>
      <c r="D27" s="13">
        <v>44964</v>
      </c>
      <c r="E27" s="14">
        <v>2.5619999999999998</v>
      </c>
      <c r="F27" s="13">
        <v>38027</v>
      </c>
      <c r="G27" s="14">
        <v>0.624</v>
      </c>
      <c r="H27" s="13">
        <v>75</v>
      </c>
      <c r="I27" s="14">
        <v>4.5839999999999996</v>
      </c>
      <c r="J27" s="13">
        <v>11519</v>
      </c>
      <c r="K27" s="14">
        <v>2.488</v>
      </c>
      <c r="L27" s="13">
        <v>8088</v>
      </c>
      <c r="M27" s="14">
        <v>0.749</v>
      </c>
    </row>
    <row r="28" spans="1:13" x14ac:dyDescent="0.2">
      <c r="A28" s="19" t="s">
        <v>18</v>
      </c>
      <c r="B28" s="20">
        <v>230</v>
      </c>
      <c r="C28" s="22">
        <v>5.9290000000000003</v>
      </c>
      <c r="D28" s="20">
        <v>20932</v>
      </c>
      <c r="E28" s="22">
        <v>2.286</v>
      </c>
      <c r="F28" s="20">
        <v>6420</v>
      </c>
      <c r="G28" s="22">
        <v>0.48799999999999999</v>
      </c>
      <c r="H28" s="20">
        <v>0</v>
      </c>
      <c r="I28" s="21">
        <v>0</v>
      </c>
      <c r="J28" s="20">
        <v>0</v>
      </c>
      <c r="K28" s="21">
        <v>0</v>
      </c>
      <c r="L28" s="20">
        <v>0</v>
      </c>
      <c r="M28" s="21">
        <v>0</v>
      </c>
    </row>
    <row r="29" spans="1:13" s="33" customFormat="1" x14ac:dyDescent="0.2">
      <c r="A29" s="34" t="s">
        <v>13</v>
      </c>
      <c r="B29" s="37">
        <f>SUM(B23:B28)</f>
        <v>6935</v>
      </c>
      <c r="C29" s="38">
        <f>((B23*C23)+(B24*C24)+(B25*C25)+(B26*C26)+(B27*C27)+(B28*C28))/B29</f>
        <v>4.1433139149242963</v>
      </c>
      <c r="D29" s="37">
        <f>SUM(D23:D28)</f>
        <v>264451</v>
      </c>
      <c r="E29" s="38">
        <f>((D23*E23)+(D24*E24)+(D25*E25)+(D26*E26)+(D27*E27)+(D28*E28))/D29</f>
        <v>2.3567748505394195</v>
      </c>
      <c r="F29" s="37">
        <f>SUM(F23:F28)</f>
        <v>165030</v>
      </c>
      <c r="G29" s="38">
        <f>((F23*G23)+(F24*G24)+(F25*G25)+(F26*G26)+(F27*G27)+(F28*G28))/F29</f>
        <v>0.42300675028782647</v>
      </c>
      <c r="H29" s="37">
        <f>SUM(H23:H28)</f>
        <v>75</v>
      </c>
      <c r="I29" s="38">
        <f>((H23*I23)+(H24*I24)+(H25*I25)+(H26*I26)+(H27*I27)+(H28*I28))/H29</f>
        <v>4.5839999999999996</v>
      </c>
      <c r="J29" s="37">
        <f>SUM(J23:J28)</f>
        <v>15115</v>
      </c>
      <c r="K29" s="38">
        <f>((J23*K23)+(J24*K24)+(J25*K25)+(J26*K26)+(J27*K27)+(J28*K28))/J29</f>
        <v>2.437293417135296</v>
      </c>
      <c r="L29" s="37">
        <f>SUM(L23:L28)</f>
        <v>9842</v>
      </c>
      <c r="M29" s="38">
        <f>((L23*M23)+(L24*M24)+(L25*M25)+(L26*M26)+(L27*M27)+(L28*M28))/L29</f>
        <v>0.70670473480999796</v>
      </c>
    </row>
    <row r="32" spans="1:13" s="33" customFormat="1" ht="15.75" x14ac:dyDescent="0.25">
      <c r="A32" s="32" t="s">
        <v>19</v>
      </c>
    </row>
    <row r="33" spans="1:1" x14ac:dyDescent="0.2">
      <c r="A33" s="23" t="s">
        <v>20</v>
      </c>
    </row>
    <row r="34" spans="1:1" x14ac:dyDescent="0.2">
      <c r="A34" s="24" t="s">
        <v>21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29:D29 E29:F29 G29:H29 I29:J29 K29:L29 C15:D15 E15:F1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8" customWidth="1"/>
    <col min="2" max="13" width="8.7109375" style="8" customWidth="1"/>
    <col min="14" max="16384" width="11.42578125" style="8"/>
  </cols>
  <sheetData>
    <row r="1" spans="1:7" s="28" customFormat="1" ht="27.75" x14ac:dyDescent="0.4">
      <c r="A1" s="25" t="s">
        <v>22</v>
      </c>
      <c r="B1" s="26"/>
      <c r="C1" s="27"/>
      <c r="D1" s="27"/>
      <c r="E1" s="27"/>
      <c r="F1" s="27"/>
      <c r="G1" s="27"/>
    </row>
    <row r="2" spans="1:7" s="31" customFormat="1" ht="18" x14ac:dyDescent="0.25">
      <c r="A2" s="28" t="s">
        <v>0</v>
      </c>
      <c r="B2" s="29"/>
      <c r="C2" s="30"/>
      <c r="D2" s="30"/>
      <c r="E2" s="30"/>
      <c r="F2" s="30"/>
      <c r="G2" s="30"/>
    </row>
    <row r="3" spans="1:7" s="2" customFormat="1" x14ac:dyDescent="0.2">
      <c r="B3" s="3"/>
      <c r="C3" s="4"/>
      <c r="D3" s="4"/>
      <c r="E3" s="4"/>
      <c r="F3" s="4"/>
      <c r="G3" s="4"/>
    </row>
    <row r="4" spans="1:7" s="2" customFormat="1" x14ac:dyDescent="0.2">
      <c r="A4" s="1" t="s">
        <v>1</v>
      </c>
      <c r="B4" s="3"/>
      <c r="C4" s="4"/>
      <c r="D4" s="4"/>
      <c r="E4" s="4"/>
      <c r="F4" s="4"/>
      <c r="G4" s="4"/>
    </row>
    <row r="5" spans="1:7" x14ac:dyDescent="0.2">
      <c r="A5" s="5" t="s">
        <v>53</v>
      </c>
      <c r="B5" s="6"/>
      <c r="C5" s="7"/>
      <c r="D5" s="7"/>
      <c r="E5" s="7"/>
      <c r="F5" s="7"/>
      <c r="G5" s="7"/>
    </row>
    <row r="8" spans="1:7" s="33" customFormat="1" ht="15.75" x14ac:dyDescent="0.25">
      <c r="A8" s="32" t="s">
        <v>39</v>
      </c>
    </row>
    <row r="9" spans="1:7" x14ac:dyDescent="0.2">
      <c r="A9" s="8" t="s">
        <v>2</v>
      </c>
    </row>
    <row r="10" spans="1:7" x14ac:dyDescent="0.2">
      <c r="B10" s="42" t="s">
        <v>3</v>
      </c>
      <c r="C10" s="43"/>
      <c r="D10" s="43"/>
      <c r="E10" s="43"/>
      <c r="F10" s="43"/>
      <c r="G10" s="44"/>
    </row>
    <row r="11" spans="1:7" x14ac:dyDescent="0.2">
      <c r="B11" s="40" t="s">
        <v>4</v>
      </c>
      <c r="C11" s="41"/>
      <c r="D11" s="40" t="s">
        <v>5</v>
      </c>
      <c r="E11" s="41"/>
      <c r="F11" s="40" t="s">
        <v>6</v>
      </c>
      <c r="G11" s="41"/>
    </row>
    <row r="12" spans="1:7" s="33" customFormat="1" x14ac:dyDescent="0.2">
      <c r="A12" s="34" t="s">
        <v>7</v>
      </c>
      <c r="B12" s="35" t="s">
        <v>8</v>
      </c>
      <c r="C12" s="36" t="s">
        <v>9</v>
      </c>
      <c r="D12" s="35" t="s">
        <v>8</v>
      </c>
      <c r="E12" s="36" t="s">
        <v>10</v>
      </c>
      <c r="F12" s="35" t="s">
        <v>8</v>
      </c>
      <c r="G12" s="36" t="s">
        <v>10</v>
      </c>
    </row>
    <row r="13" spans="1:7" x14ac:dyDescent="0.2">
      <c r="A13" s="9" t="s">
        <v>11</v>
      </c>
      <c r="B13" s="10">
        <f t="shared" ref="B13:G13" si="0">B29</f>
        <v>4343.1000000000004</v>
      </c>
      <c r="C13" s="11">
        <f t="shared" si="0"/>
        <v>4.4486432502129816</v>
      </c>
      <c r="D13" s="10">
        <f t="shared" si="0"/>
        <v>238268.2</v>
      </c>
      <c r="E13" s="11">
        <f t="shared" si="0"/>
        <v>2.6231676094417971</v>
      </c>
      <c r="F13" s="10">
        <f t="shared" si="0"/>
        <v>192607.2</v>
      </c>
      <c r="G13" s="11">
        <f t="shared" si="0"/>
        <v>0.5694223855598336</v>
      </c>
    </row>
    <row r="14" spans="1:7" x14ac:dyDescent="0.2">
      <c r="A14" s="12" t="s">
        <v>12</v>
      </c>
      <c r="B14" s="13">
        <f t="shared" ref="B14:G14" si="1">H29</f>
        <v>22.8</v>
      </c>
      <c r="C14" s="14">
        <f t="shared" si="1"/>
        <v>5.6230000000000011</v>
      </c>
      <c r="D14" s="13">
        <f t="shared" si="1"/>
        <v>12467.4</v>
      </c>
      <c r="E14" s="14">
        <f t="shared" si="1"/>
        <v>2.6590484142644017</v>
      </c>
      <c r="F14" s="13">
        <f t="shared" si="1"/>
        <v>12143.5</v>
      </c>
      <c r="G14" s="14">
        <f t="shared" si="1"/>
        <v>0.99539275332482402</v>
      </c>
    </row>
    <row r="15" spans="1:7" s="33" customFormat="1" x14ac:dyDescent="0.2">
      <c r="A15" s="34" t="s">
        <v>13</v>
      </c>
      <c r="B15" s="37">
        <f>SUM(B13:B14)</f>
        <v>4365.9000000000005</v>
      </c>
      <c r="C15" s="38">
        <f>((B13*C13)+(B14*C14))/B15</f>
        <v>4.4547760828237006</v>
      </c>
      <c r="D15" s="37">
        <f>SUM(D13:D14)</f>
        <v>250735.6</v>
      </c>
      <c r="E15" s="38">
        <f>((D13*E13)+(D14*E14))/D15</f>
        <v>2.6249517212553783</v>
      </c>
      <c r="F15" s="37">
        <f>SUM(F13:F14)</f>
        <v>204750.7</v>
      </c>
      <c r="G15" s="38">
        <f>((F13*G13)+(F14*G14))/F15</f>
        <v>0.59468613880196741</v>
      </c>
    </row>
    <row r="18" spans="1:13" s="33" customFormat="1" ht="15.75" x14ac:dyDescent="0.25">
      <c r="A18" s="32" t="s">
        <v>40</v>
      </c>
    </row>
    <row r="19" spans="1:13" x14ac:dyDescent="0.2">
      <c r="A19" s="8" t="s">
        <v>2</v>
      </c>
    </row>
    <row r="20" spans="1:13" x14ac:dyDescent="0.2">
      <c r="B20" s="42" t="s">
        <v>11</v>
      </c>
      <c r="C20" s="43"/>
      <c r="D20" s="43"/>
      <c r="E20" s="43"/>
      <c r="F20" s="43"/>
      <c r="G20" s="44"/>
      <c r="H20" s="42" t="s">
        <v>12</v>
      </c>
      <c r="I20" s="43"/>
      <c r="J20" s="43"/>
      <c r="K20" s="43"/>
      <c r="L20" s="43"/>
      <c r="M20" s="44"/>
    </row>
    <row r="21" spans="1:13" x14ac:dyDescent="0.2">
      <c r="B21" s="40" t="s">
        <v>4</v>
      </c>
      <c r="C21" s="41"/>
      <c r="D21" s="40" t="s">
        <v>5</v>
      </c>
      <c r="E21" s="41"/>
      <c r="F21" s="40" t="s">
        <v>6</v>
      </c>
      <c r="G21" s="41"/>
      <c r="H21" s="40" t="s">
        <v>4</v>
      </c>
      <c r="I21" s="41"/>
      <c r="J21" s="40" t="s">
        <v>5</v>
      </c>
      <c r="K21" s="41"/>
      <c r="L21" s="40" t="s">
        <v>6</v>
      </c>
      <c r="M21" s="41"/>
    </row>
    <row r="22" spans="1:13" s="33" customFormat="1" x14ac:dyDescent="0.2">
      <c r="A22" s="34" t="s">
        <v>14</v>
      </c>
      <c r="B22" s="35" t="s">
        <v>8</v>
      </c>
      <c r="C22" s="36" t="s">
        <v>9</v>
      </c>
      <c r="D22" s="35" t="s">
        <v>8</v>
      </c>
      <c r="E22" s="36" t="s">
        <v>10</v>
      </c>
      <c r="F22" s="35" t="s">
        <v>8</v>
      </c>
      <c r="G22" s="36" t="s">
        <v>10</v>
      </c>
      <c r="H22" s="35" t="s">
        <v>8</v>
      </c>
      <c r="I22" s="36" t="s">
        <v>9</v>
      </c>
      <c r="J22" s="35" t="s">
        <v>8</v>
      </c>
      <c r="K22" s="36" t="s">
        <v>10</v>
      </c>
      <c r="L22" s="35" t="s">
        <v>8</v>
      </c>
      <c r="M22" s="36" t="s">
        <v>10</v>
      </c>
    </row>
    <row r="23" spans="1:13" x14ac:dyDescent="0.2">
      <c r="A23" s="9" t="s">
        <v>25</v>
      </c>
      <c r="B23" s="10">
        <v>2998.3</v>
      </c>
      <c r="C23" s="11">
        <v>4.8630000000000004</v>
      </c>
      <c r="D23" s="10">
        <v>63078.2</v>
      </c>
      <c r="E23" s="11">
        <v>2.2679999999999998</v>
      </c>
      <c r="F23" s="10">
        <v>45688.2</v>
      </c>
      <c r="G23" s="11">
        <v>0.40799999999999997</v>
      </c>
      <c r="H23" s="10">
        <v>0</v>
      </c>
      <c r="I23" s="15">
        <v>0</v>
      </c>
      <c r="J23" s="10">
        <v>0</v>
      </c>
      <c r="K23" s="15">
        <v>0</v>
      </c>
      <c r="L23" s="10">
        <v>0</v>
      </c>
      <c r="M23" s="15">
        <v>0</v>
      </c>
    </row>
    <row r="24" spans="1:13" x14ac:dyDescent="0.2">
      <c r="A24" s="12" t="s">
        <v>15</v>
      </c>
      <c r="B24" s="13">
        <v>764.4</v>
      </c>
      <c r="C24" s="14">
        <v>3.9769999999999999</v>
      </c>
      <c r="D24" s="13">
        <v>55112.800000000003</v>
      </c>
      <c r="E24" s="14">
        <v>2.52</v>
      </c>
      <c r="F24" s="13">
        <v>35415.300000000003</v>
      </c>
      <c r="G24" s="14">
        <v>0.46200000000000002</v>
      </c>
      <c r="H24" s="13">
        <v>0</v>
      </c>
      <c r="I24" s="16">
        <v>0</v>
      </c>
      <c r="J24" s="13">
        <v>1164.0999999999999</v>
      </c>
      <c r="K24" s="14">
        <v>2.09</v>
      </c>
      <c r="L24" s="13">
        <v>285.2</v>
      </c>
      <c r="M24" s="14">
        <v>0.76900000000000002</v>
      </c>
    </row>
    <row r="25" spans="1:13" x14ac:dyDescent="0.2">
      <c r="A25" s="12" t="s">
        <v>16</v>
      </c>
      <c r="B25" s="13">
        <v>13.5</v>
      </c>
      <c r="C25" s="14">
        <v>10.391999999999999</v>
      </c>
      <c r="D25" s="13">
        <v>53442.3</v>
      </c>
      <c r="E25" s="14">
        <v>2.988</v>
      </c>
      <c r="F25" s="17">
        <v>31509.7</v>
      </c>
      <c r="G25" s="18">
        <v>0.504</v>
      </c>
      <c r="H25" s="13">
        <v>0</v>
      </c>
      <c r="I25" s="16">
        <v>0</v>
      </c>
      <c r="J25" s="13">
        <v>64.099999999999994</v>
      </c>
      <c r="K25" s="14">
        <v>4.4059999999999997</v>
      </c>
      <c r="L25" s="13">
        <v>0</v>
      </c>
      <c r="M25" s="16">
        <v>0</v>
      </c>
    </row>
    <row r="26" spans="1:13" x14ac:dyDescent="0.2">
      <c r="A26" s="12" t="s">
        <v>17</v>
      </c>
      <c r="B26" s="13">
        <v>61.9</v>
      </c>
      <c r="C26" s="14">
        <v>4.5019999999999998</v>
      </c>
      <c r="D26" s="13">
        <v>8297.6</v>
      </c>
      <c r="E26" s="14">
        <v>3.2440000000000002</v>
      </c>
      <c r="F26" s="13">
        <v>31244.799999999999</v>
      </c>
      <c r="G26" s="14">
        <v>0.59</v>
      </c>
      <c r="H26" s="13">
        <v>0</v>
      </c>
      <c r="I26" s="16">
        <v>0</v>
      </c>
      <c r="J26" s="13">
        <v>1605.1</v>
      </c>
      <c r="K26" s="14">
        <v>2.2400000000000002</v>
      </c>
      <c r="L26" s="13">
        <v>1867.6</v>
      </c>
      <c r="M26" s="14">
        <v>0.67900000000000005</v>
      </c>
    </row>
    <row r="27" spans="1:13" x14ac:dyDescent="0.2">
      <c r="A27" s="12" t="s">
        <v>26</v>
      </c>
      <c r="B27" s="13">
        <v>505</v>
      </c>
      <c r="C27" s="14">
        <v>2.5369999999999999</v>
      </c>
      <c r="D27" s="13">
        <v>38637.599999999999</v>
      </c>
      <c r="E27" s="14">
        <v>2.7229999999999999</v>
      </c>
      <c r="F27" s="13">
        <v>42263.7</v>
      </c>
      <c r="G27" s="14">
        <v>0.84899999999999998</v>
      </c>
      <c r="H27" s="13">
        <v>22.8</v>
      </c>
      <c r="I27" s="14">
        <v>5.6230000000000002</v>
      </c>
      <c r="J27" s="13">
        <v>9634.1</v>
      </c>
      <c r="K27" s="14">
        <v>2.786</v>
      </c>
      <c r="L27" s="13">
        <v>9990.7000000000007</v>
      </c>
      <c r="M27" s="14">
        <v>1.0609999999999999</v>
      </c>
    </row>
    <row r="28" spans="1:13" x14ac:dyDescent="0.2">
      <c r="A28" s="19" t="s">
        <v>18</v>
      </c>
      <c r="B28" s="20">
        <v>0</v>
      </c>
      <c r="C28" s="21">
        <v>0</v>
      </c>
      <c r="D28" s="20">
        <v>19699.7</v>
      </c>
      <c r="E28" s="22">
        <v>2.6019999999999999</v>
      </c>
      <c r="F28" s="20">
        <v>6485.5</v>
      </c>
      <c r="G28" s="22">
        <v>0.69</v>
      </c>
      <c r="H28" s="20">
        <v>0</v>
      </c>
      <c r="I28" s="21">
        <v>0</v>
      </c>
      <c r="J28" s="20">
        <v>0</v>
      </c>
      <c r="K28" s="21">
        <v>0</v>
      </c>
      <c r="L28" s="20">
        <v>0</v>
      </c>
      <c r="M28" s="21">
        <v>0</v>
      </c>
    </row>
    <row r="29" spans="1:13" s="33" customFormat="1" x14ac:dyDescent="0.2">
      <c r="A29" s="34" t="s">
        <v>13</v>
      </c>
      <c r="B29" s="37">
        <f>SUM(B23:B28)</f>
        <v>4343.1000000000004</v>
      </c>
      <c r="C29" s="38">
        <f>((B23*C23)+(B24*C24)+(B25*C25)+(B26*C26)+(B27*C27)+(B28*C28))/B29</f>
        <v>4.4486432502129816</v>
      </c>
      <c r="D29" s="37">
        <f>SUM(D23:D28)</f>
        <v>238268.2</v>
      </c>
      <c r="E29" s="38">
        <f>((D23*E23)+(D24*E24)+(D25*E25)+(D26*E26)+(D27*E27)+(D28*E28))/D29</f>
        <v>2.6231676094417971</v>
      </c>
      <c r="F29" s="37">
        <f>SUM(F23:F28)</f>
        <v>192607.2</v>
      </c>
      <c r="G29" s="38">
        <f>((F23*G23)+(F24*G24)+(F25*G25)+(F26*G26)+(F27*G27)+(F28*G28))/F29</f>
        <v>0.5694223855598336</v>
      </c>
      <c r="H29" s="37">
        <f>SUM(H23:H28)</f>
        <v>22.8</v>
      </c>
      <c r="I29" s="38">
        <f>((H23*I23)+(H24*I24)+(H25*I25)+(H26*I26)+(H27*I27)+(H28*I28))/H29</f>
        <v>5.6230000000000011</v>
      </c>
      <c r="J29" s="37">
        <f>SUM(J23:J28)</f>
        <v>12467.4</v>
      </c>
      <c r="K29" s="38">
        <f>((J23*K23)+(J24*K24)+(J25*K25)+(J26*K26)+(J27*K27)+(J28*K28))/J29</f>
        <v>2.6590484142644017</v>
      </c>
      <c r="L29" s="37">
        <f>SUM(L23:L28)</f>
        <v>12143.5</v>
      </c>
      <c r="M29" s="38">
        <f>((L23*M23)+(L24*M24)+(L25*M25)+(L26*M26)+(L27*M27)+(L28*M28))/L29</f>
        <v>0.99539275332482402</v>
      </c>
    </row>
    <row r="32" spans="1:13" s="33" customFormat="1" ht="15.75" x14ac:dyDescent="0.25">
      <c r="A32" s="32" t="s">
        <v>19</v>
      </c>
    </row>
    <row r="33" spans="1:1" x14ac:dyDescent="0.2">
      <c r="A33" s="23" t="s">
        <v>20</v>
      </c>
    </row>
    <row r="34" spans="1:1" x14ac:dyDescent="0.2">
      <c r="A34" s="24" t="s">
        <v>21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29:D29 E29:F29 G29:H29 I29:J29 K29:L29 E15 C1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8" customWidth="1"/>
    <col min="2" max="13" width="8.7109375" style="8" customWidth="1"/>
    <col min="14" max="16384" width="11.42578125" style="8"/>
  </cols>
  <sheetData>
    <row r="1" spans="1:7" s="28" customFormat="1" ht="27.75" x14ac:dyDescent="0.4">
      <c r="A1" s="25" t="s">
        <v>22</v>
      </c>
      <c r="B1" s="26"/>
      <c r="C1" s="27"/>
      <c r="D1" s="27"/>
      <c r="E1" s="27"/>
      <c r="F1" s="27"/>
      <c r="G1" s="27"/>
    </row>
    <row r="2" spans="1:7" s="31" customFormat="1" ht="18" x14ac:dyDescent="0.25">
      <c r="A2" s="28" t="s">
        <v>0</v>
      </c>
      <c r="B2" s="29"/>
      <c r="C2" s="30"/>
      <c r="D2" s="30"/>
      <c r="E2" s="30"/>
      <c r="F2" s="30"/>
      <c r="G2" s="30"/>
    </row>
    <row r="3" spans="1:7" s="2" customFormat="1" x14ac:dyDescent="0.2">
      <c r="B3" s="3"/>
      <c r="C3" s="4"/>
      <c r="D3" s="4"/>
      <c r="E3" s="4"/>
      <c r="F3" s="4"/>
      <c r="G3" s="4"/>
    </row>
    <row r="4" spans="1:7" s="2" customFormat="1" x14ac:dyDescent="0.2">
      <c r="A4" s="1" t="s">
        <v>1</v>
      </c>
      <c r="B4" s="3"/>
      <c r="C4" s="4"/>
      <c r="D4" s="4"/>
      <c r="E4" s="4"/>
      <c r="F4" s="4"/>
      <c r="G4" s="4"/>
    </row>
    <row r="5" spans="1:7" x14ac:dyDescent="0.2">
      <c r="A5" s="5" t="s">
        <v>56</v>
      </c>
      <c r="B5" s="6"/>
      <c r="C5" s="7"/>
      <c r="D5" s="7"/>
      <c r="E5" s="7"/>
      <c r="F5" s="7"/>
      <c r="G5" s="7"/>
    </row>
    <row r="8" spans="1:7" s="33" customFormat="1" ht="15.75" x14ac:dyDescent="0.25">
      <c r="A8" s="32" t="s">
        <v>42</v>
      </c>
    </row>
    <row r="9" spans="1:7" x14ac:dyDescent="0.2">
      <c r="A9" s="8" t="s">
        <v>2</v>
      </c>
    </row>
    <row r="10" spans="1:7" x14ac:dyDescent="0.2">
      <c r="B10" s="42" t="s">
        <v>3</v>
      </c>
      <c r="C10" s="43"/>
      <c r="D10" s="43"/>
      <c r="E10" s="43"/>
      <c r="F10" s="43"/>
      <c r="G10" s="44"/>
    </row>
    <row r="11" spans="1:7" x14ac:dyDescent="0.2">
      <c r="B11" s="40" t="s">
        <v>4</v>
      </c>
      <c r="C11" s="41"/>
      <c r="D11" s="40" t="s">
        <v>5</v>
      </c>
      <c r="E11" s="41"/>
      <c r="F11" s="40" t="s">
        <v>6</v>
      </c>
      <c r="G11" s="41"/>
    </row>
    <row r="12" spans="1:7" s="33" customFormat="1" x14ac:dyDescent="0.2">
      <c r="A12" s="34" t="s">
        <v>7</v>
      </c>
      <c r="B12" s="35" t="s">
        <v>8</v>
      </c>
      <c r="C12" s="36" t="s">
        <v>9</v>
      </c>
      <c r="D12" s="35" t="s">
        <v>8</v>
      </c>
      <c r="E12" s="36" t="s">
        <v>10</v>
      </c>
      <c r="F12" s="35" t="s">
        <v>8</v>
      </c>
      <c r="G12" s="36" t="s">
        <v>10</v>
      </c>
    </row>
    <row r="13" spans="1:7" x14ac:dyDescent="0.2">
      <c r="A13" s="9" t="s">
        <v>11</v>
      </c>
      <c r="B13" s="10">
        <f t="shared" ref="B13:G13" si="0">B29</f>
        <v>1992.8</v>
      </c>
      <c r="C13" s="11">
        <f t="shared" si="0"/>
        <v>4.3530144018466475</v>
      </c>
      <c r="D13" s="10">
        <f t="shared" si="0"/>
        <v>212379.9</v>
      </c>
      <c r="E13" s="11">
        <f t="shared" si="0"/>
        <v>2.9555770155273642</v>
      </c>
      <c r="F13" s="10">
        <f t="shared" si="0"/>
        <v>237623.3</v>
      </c>
      <c r="G13" s="11">
        <f t="shared" si="0"/>
        <v>0.73455708804650055</v>
      </c>
    </row>
    <row r="14" spans="1:7" x14ac:dyDescent="0.2">
      <c r="A14" s="12" t="s">
        <v>12</v>
      </c>
      <c r="B14" s="13">
        <f t="shared" ref="B14:G14" si="1">H29</f>
        <v>22.1</v>
      </c>
      <c r="C14" s="14">
        <f t="shared" si="1"/>
        <v>6.0149999999999997</v>
      </c>
      <c r="D14" s="13">
        <f t="shared" si="1"/>
        <v>10110.599999999999</v>
      </c>
      <c r="E14" s="14">
        <f t="shared" si="1"/>
        <v>2.8673798093090426</v>
      </c>
      <c r="F14" s="13">
        <f t="shared" si="1"/>
        <v>14086.6</v>
      </c>
      <c r="G14" s="14">
        <f t="shared" si="1"/>
        <v>1.1413771243593203</v>
      </c>
    </row>
    <row r="15" spans="1:7" s="33" customFormat="1" x14ac:dyDescent="0.2">
      <c r="A15" s="34" t="s">
        <v>13</v>
      </c>
      <c r="B15" s="37">
        <f>SUM(B13:B14)</f>
        <v>2014.8999999999999</v>
      </c>
      <c r="C15" s="38">
        <f>((B13*C13)+(B14*C14))/B15</f>
        <v>4.371243535659338</v>
      </c>
      <c r="D15" s="37">
        <f>SUM(D13:D14)</f>
        <v>222490.5</v>
      </c>
      <c r="E15" s="38">
        <f>((D13*E13)+(D14*E14))/D15</f>
        <v>2.9515690840732529</v>
      </c>
      <c r="F15" s="37">
        <f>SUM(F13:F14)</f>
        <v>251709.9</v>
      </c>
      <c r="G15" s="38">
        <f>((F13*G13)+(F14*G14))/F15</f>
        <v>0.75732421450248877</v>
      </c>
    </row>
    <row r="18" spans="1:13" s="33" customFormat="1" ht="15.75" x14ac:dyDescent="0.25">
      <c r="A18" s="32" t="s">
        <v>43</v>
      </c>
    </row>
    <row r="19" spans="1:13" x14ac:dyDescent="0.2">
      <c r="A19" s="8" t="s">
        <v>2</v>
      </c>
    </row>
    <row r="20" spans="1:13" x14ac:dyDescent="0.2">
      <c r="B20" s="42" t="s">
        <v>11</v>
      </c>
      <c r="C20" s="43"/>
      <c r="D20" s="43"/>
      <c r="E20" s="43"/>
      <c r="F20" s="43"/>
      <c r="G20" s="44"/>
      <c r="H20" s="42" t="s">
        <v>12</v>
      </c>
      <c r="I20" s="43"/>
      <c r="J20" s="43"/>
      <c r="K20" s="43"/>
      <c r="L20" s="43"/>
      <c r="M20" s="44"/>
    </row>
    <row r="21" spans="1:13" x14ac:dyDescent="0.2">
      <c r="B21" s="40" t="s">
        <v>4</v>
      </c>
      <c r="C21" s="41"/>
      <c r="D21" s="40" t="s">
        <v>5</v>
      </c>
      <c r="E21" s="41"/>
      <c r="F21" s="40" t="s">
        <v>6</v>
      </c>
      <c r="G21" s="41"/>
      <c r="H21" s="40" t="s">
        <v>4</v>
      </c>
      <c r="I21" s="41"/>
      <c r="J21" s="40" t="s">
        <v>5</v>
      </c>
      <c r="K21" s="41"/>
      <c r="L21" s="40" t="s">
        <v>6</v>
      </c>
      <c r="M21" s="41"/>
    </row>
    <row r="22" spans="1:13" s="33" customFormat="1" x14ac:dyDescent="0.2">
      <c r="A22" s="34" t="s">
        <v>14</v>
      </c>
      <c r="B22" s="35" t="s">
        <v>8</v>
      </c>
      <c r="C22" s="36" t="s">
        <v>9</v>
      </c>
      <c r="D22" s="35" t="s">
        <v>8</v>
      </c>
      <c r="E22" s="36" t="s">
        <v>10</v>
      </c>
      <c r="F22" s="35" t="s">
        <v>8</v>
      </c>
      <c r="G22" s="36" t="s">
        <v>10</v>
      </c>
      <c r="H22" s="35" t="s">
        <v>8</v>
      </c>
      <c r="I22" s="36" t="s">
        <v>9</v>
      </c>
      <c r="J22" s="35" t="s">
        <v>8</v>
      </c>
      <c r="K22" s="36" t="s">
        <v>10</v>
      </c>
      <c r="L22" s="35" t="s">
        <v>8</v>
      </c>
      <c r="M22" s="36" t="s">
        <v>10</v>
      </c>
    </row>
    <row r="23" spans="1:13" x14ac:dyDescent="0.2">
      <c r="A23" s="9" t="s">
        <v>25</v>
      </c>
      <c r="B23" s="10">
        <v>985.4</v>
      </c>
      <c r="C23" s="11">
        <v>5.1920000000000002</v>
      </c>
      <c r="D23" s="10">
        <v>59686.9</v>
      </c>
      <c r="E23" s="11">
        <v>2.69</v>
      </c>
      <c r="F23" s="10">
        <v>58173.2</v>
      </c>
      <c r="G23" s="11">
        <v>0.52600000000000002</v>
      </c>
      <c r="H23" s="10">
        <v>0</v>
      </c>
      <c r="I23" s="15">
        <v>0</v>
      </c>
      <c r="J23" s="10">
        <v>0</v>
      </c>
      <c r="K23" s="15">
        <v>0</v>
      </c>
      <c r="L23" s="10">
        <v>0</v>
      </c>
      <c r="M23" s="15">
        <v>0</v>
      </c>
    </row>
    <row r="24" spans="1:13" x14ac:dyDescent="0.2">
      <c r="A24" s="12" t="s">
        <v>15</v>
      </c>
      <c r="B24" s="13">
        <v>491.7</v>
      </c>
      <c r="C24" s="14">
        <v>4.2220000000000004</v>
      </c>
      <c r="D24" s="13">
        <v>50334.6</v>
      </c>
      <c r="E24" s="14">
        <v>2.9620000000000002</v>
      </c>
      <c r="F24" s="13">
        <v>47654.1</v>
      </c>
      <c r="G24" s="14">
        <v>0.60499999999999998</v>
      </c>
      <c r="H24" s="13">
        <v>0</v>
      </c>
      <c r="I24" s="16">
        <v>0</v>
      </c>
      <c r="J24" s="13">
        <v>1157.8</v>
      </c>
      <c r="K24" s="14">
        <v>2.613</v>
      </c>
      <c r="L24" s="13">
        <v>284.5</v>
      </c>
      <c r="M24" s="14">
        <v>1.2110000000000001</v>
      </c>
    </row>
    <row r="25" spans="1:13" x14ac:dyDescent="0.2">
      <c r="A25" s="12" t="s">
        <v>16</v>
      </c>
      <c r="B25" s="13">
        <v>29.9</v>
      </c>
      <c r="C25" s="14">
        <v>4.7720000000000002</v>
      </c>
      <c r="D25" s="13">
        <v>43644.1</v>
      </c>
      <c r="E25" s="14">
        <v>3.137</v>
      </c>
      <c r="F25" s="17">
        <v>35514.400000000001</v>
      </c>
      <c r="G25" s="18">
        <v>0.70699999999999996</v>
      </c>
      <c r="H25" s="13">
        <v>0</v>
      </c>
      <c r="I25" s="16">
        <v>0</v>
      </c>
      <c r="J25" s="13">
        <v>26.4</v>
      </c>
      <c r="K25" s="14">
        <v>4.9470000000000001</v>
      </c>
      <c r="L25" s="13">
        <v>0</v>
      </c>
      <c r="M25" s="16">
        <v>0</v>
      </c>
    </row>
    <row r="26" spans="1:13" x14ac:dyDescent="0.2">
      <c r="A26" s="12" t="s">
        <v>17</v>
      </c>
      <c r="B26" s="13">
        <v>32.5</v>
      </c>
      <c r="C26" s="14">
        <v>0.47099999999999997</v>
      </c>
      <c r="D26" s="13">
        <v>6918.3</v>
      </c>
      <c r="E26" s="14">
        <v>3.4990000000000001</v>
      </c>
      <c r="F26" s="13">
        <v>37799.599999999999</v>
      </c>
      <c r="G26" s="14">
        <v>0.78500000000000003</v>
      </c>
      <c r="H26" s="13">
        <v>0</v>
      </c>
      <c r="I26" s="16">
        <v>0</v>
      </c>
      <c r="J26" s="13">
        <v>1370.5</v>
      </c>
      <c r="K26" s="14">
        <v>2.2890000000000001</v>
      </c>
      <c r="L26" s="13">
        <v>1995.4</v>
      </c>
      <c r="M26" s="14">
        <v>0.82599999999999996</v>
      </c>
    </row>
    <row r="27" spans="1:13" x14ac:dyDescent="0.2">
      <c r="A27" s="12" t="s">
        <v>26</v>
      </c>
      <c r="B27" s="13">
        <v>453.3</v>
      </c>
      <c r="C27" s="14">
        <v>2.9220000000000002</v>
      </c>
      <c r="D27" s="13">
        <v>33567.1</v>
      </c>
      <c r="E27" s="14">
        <v>3.0630000000000002</v>
      </c>
      <c r="F27" s="13">
        <v>47915.199999999997</v>
      </c>
      <c r="G27" s="14">
        <v>1.1020000000000001</v>
      </c>
      <c r="H27" s="13">
        <v>22.1</v>
      </c>
      <c r="I27" s="14">
        <v>6.0149999999999997</v>
      </c>
      <c r="J27" s="13">
        <v>7555.9</v>
      </c>
      <c r="K27" s="14">
        <v>3.004</v>
      </c>
      <c r="L27" s="13">
        <v>11806.7</v>
      </c>
      <c r="M27" s="14">
        <v>1.1930000000000001</v>
      </c>
    </row>
    <row r="28" spans="1:13" x14ac:dyDescent="0.2">
      <c r="A28" s="19" t="s">
        <v>18</v>
      </c>
      <c r="B28" s="20">
        <v>0</v>
      </c>
      <c r="C28" s="21">
        <v>0</v>
      </c>
      <c r="D28" s="20">
        <v>18228.900000000001</v>
      </c>
      <c r="E28" s="22">
        <v>2.9689999999999999</v>
      </c>
      <c r="F28" s="20">
        <v>10566.8</v>
      </c>
      <c r="G28" s="22">
        <v>0.71299999999999997</v>
      </c>
      <c r="H28" s="20">
        <v>0</v>
      </c>
      <c r="I28" s="21">
        <v>0</v>
      </c>
      <c r="J28" s="20">
        <v>0</v>
      </c>
      <c r="K28" s="21">
        <v>0</v>
      </c>
      <c r="L28" s="20">
        <v>0</v>
      </c>
      <c r="M28" s="21">
        <v>0</v>
      </c>
    </row>
    <row r="29" spans="1:13" s="33" customFormat="1" x14ac:dyDescent="0.2">
      <c r="A29" s="34" t="s">
        <v>13</v>
      </c>
      <c r="B29" s="37">
        <f>SUM(B23:B28)</f>
        <v>1992.8</v>
      </c>
      <c r="C29" s="38">
        <f>((B23*C23)+(B24*C24)+(B25*C25)+(B26*C26)+(B27*C27)+(B28*C28))/B29</f>
        <v>4.3530144018466475</v>
      </c>
      <c r="D29" s="37">
        <f>SUM(D23:D28)</f>
        <v>212379.9</v>
      </c>
      <c r="E29" s="38">
        <f>((D23*E23)+(D24*E24)+(D25*E25)+(D26*E26)+(D27*E27)+(D28*E28))/D29</f>
        <v>2.9555770155273642</v>
      </c>
      <c r="F29" s="37">
        <f>SUM(F23:F28)</f>
        <v>237623.3</v>
      </c>
      <c r="G29" s="38">
        <f>((F23*G23)+(F24*G24)+(F25*G25)+(F26*G26)+(F27*G27)+(F28*G28))/F29</f>
        <v>0.73455708804650055</v>
      </c>
      <c r="H29" s="37">
        <f>SUM(H23:H28)</f>
        <v>22.1</v>
      </c>
      <c r="I29" s="38">
        <f>((H23*I23)+(H24*I24)+(H25*I25)+(H26*I26)+(H27*I27)+(H28*I28))/H29</f>
        <v>6.0149999999999997</v>
      </c>
      <c r="J29" s="37">
        <f>SUM(J23:J28)</f>
        <v>10110.599999999999</v>
      </c>
      <c r="K29" s="38">
        <f>((J23*K23)+(J24*K24)+(J25*K25)+(J26*K26)+(J27*K27)+(J28*K28))/J29</f>
        <v>2.8673798093090426</v>
      </c>
      <c r="L29" s="37">
        <f>SUM(L23:L28)</f>
        <v>14086.6</v>
      </c>
      <c r="M29" s="38">
        <f>((L23*M23)+(L24*M24)+(L25*M25)+(L26*M26)+(L27*M27)+(L28*M28))/L29</f>
        <v>1.1413771243593203</v>
      </c>
    </row>
    <row r="32" spans="1:13" s="33" customFormat="1" ht="15.75" x14ac:dyDescent="0.25">
      <c r="A32" s="32" t="s">
        <v>19</v>
      </c>
    </row>
    <row r="33" spans="1:1" x14ac:dyDescent="0.2">
      <c r="A33" s="23" t="s">
        <v>20</v>
      </c>
    </row>
    <row r="34" spans="1:1" x14ac:dyDescent="0.2">
      <c r="A34" s="24" t="s">
        <v>21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15:D15 E15:F15 C29:D29 E29:F29 G29:H29 I29:J29 K29:L2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8" customWidth="1"/>
    <col min="2" max="13" width="8.7109375" style="8" customWidth="1"/>
    <col min="14" max="16384" width="11.42578125" style="8"/>
  </cols>
  <sheetData>
    <row r="1" spans="1:7" s="28" customFormat="1" ht="27.75" x14ac:dyDescent="0.4">
      <c r="A1" s="25" t="s">
        <v>22</v>
      </c>
      <c r="B1" s="26"/>
      <c r="C1" s="27"/>
      <c r="D1" s="27"/>
      <c r="E1" s="27"/>
      <c r="F1" s="27"/>
      <c r="G1" s="27"/>
    </row>
    <row r="2" spans="1:7" s="31" customFormat="1" ht="18" x14ac:dyDescent="0.25">
      <c r="A2" s="28" t="s">
        <v>0</v>
      </c>
      <c r="B2" s="29"/>
      <c r="C2" s="30"/>
      <c r="D2" s="30"/>
      <c r="E2" s="30"/>
      <c r="F2" s="30"/>
      <c r="G2" s="30"/>
    </row>
    <row r="3" spans="1:7" s="2" customFormat="1" x14ac:dyDescent="0.2">
      <c r="B3" s="3"/>
      <c r="C3" s="4"/>
      <c r="D3" s="4"/>
      <c r="E3" s="4"/>
      <c r="F3" s="4"/>
      <c r="G3" s="4"/>
    </row>
    <row r="4" spans="1:7" s="2" customFormat="1" x14ac:dyDescent="0.2">
      <c r="A4" s="1" t="s">
        <v>1</v>
      </c>
      <c r="B4" s="3"/>
      <c r="C4" s="4"/>
      <c r="D4" s="4"/>
      <c r="E4" s="4"/>
      <c r="F4" s="4"/>
      <c r="G4" s="4"/>
    </row>
    <row r="5" spans="1:7" x14ac:dyDescent="0.2">
      <c r="A5" s="5" t="s">
        <v>57</v>
      </c>
      <c r="B5" s="6"/>
      <c r="C5" s="7"/>
      <c r="D5" s="7"/>
      <c r="E5" s="7"/>
      <c r="F5" s="7"/>
      <c r="G5" s="7"/>
    </row>
    <row r="8" spans="1:7" s="33" customFormat="1" ht="15.75" x14ac:dyDescent="0.25">
      <c r="A8" s="32" t="s">
        <v>45</v>
      </c>
    </row>
    <row r="9" spans="1:7" x14ac:dyDescent="0.2">
      <c r="A9" s="8" t="s">
        <v>2</v>
      </c>
    </row>
    <row r="10" spans="1:7" x14ac:dyDescent="0.2">
      <c r="B10" s="42" t="s">
        <v>3</v>
      </c>
      <c r="C10" s="43"/>
      <c r="D10" s="43"/>
      <c r="E10" s="43"/>
      <c r="F10" s="43"/>
      <c r="G10" s="44"/>
    </row>
    <row r="11" spans="1:7" x14ac:dyDescent="0.2">
      <c r="B11" s="40" t="s">
        <v>4</v>
      </c>
      <c r="C11" s="41"/>
      <c r="D11" s="40" t="s">
        <v>5</v>
      </c>
      <c r="E11" s="41"/>
      <c r="F11" s="40" t="s">
        <v>6</v>
      </c>
      <c r="G11" s="41"/>
    </row>
    <row r="12" spans="1:7" s="33" customFormat="1" x14ac:dyDescent="0.2">
      <c r="A12" s="34" t="s">
        <v>7</v>
      </c>
      <c r="B12" s="35" t="s">
        <v>8</v>
      </c>
      <c r="C12" s="36" t="s">
        <v>9</v>
      </c>
      <c r="D12" s="35" t="s">
        <v>8</v>
      </c>
      <c r="E12" s="36" t="s">
        <v>10</v>
      </c>
      <c r="F12" s="35" t="s">
        <v>8</v>
      </c>
      <c r="G12" s="36" t="s">
        <v>10</v>
      </c>
    </row>
    <row r="13" spans="1:7" x14ac:dyDescent="0.2">
      <c r="A13" s="9" t="s">
        <v>11</v>
      </c>
      <c r="B13" s="10">
        <f t="shared" ref="B13:G13" si="0">B29</f>
        <v>513.5</v>
      </c>
      <c r="C13" s="11">
        <f t="shared" si="0"/>
        <v>3.307442064264849</v>
      </c>
      <c r="D13" s="10">
        <f t="shared" si="0"/>
        <v>179845</v>
      </c>
      <c r="E13" s="11">
        <f t="shared" si="0"/>
        <v>3.288703111568295</v>
      </c>
      <c r="F13" s="10">
        <f t="shared" si="0"/>
        <v>278243.90000000002</v>
      </c>
      <c r="G13" s="11">
        <f t="shared" si="0"/>
        <v>0.92987249100519365</v>
      </c>
    </row>
    <row r="14" spans="1:7" x14ac:dyDescent="0.2">
      <c r="A14" s="12" t="s">
        <v>12</v>
      </c>
      <c r="B14" s="13">
        <f t="shared" ref="B14:G14" si="1">H29</f>
        <v>21.2</v>
      </c>
      <c r="C14" s="14">
        <f t="shared" si="1"/>
        <v>6.3210000000000006</v>
      </c>
      <c r="D14" s="13">
        <f t="shared" si="1"/>
        <v>7516.1</v>
      </c>
      <c r="E14" s="14">
        <f t="shared" si="1"/>
        <v>3.000271856414896</v>
      </c>
      <c r="F14" s="13">
        <f t="shared" si="1"/>
        <v>17753</v>
      </c>
      <c r="G14" s="14">
        <f t="shared" si="1"/>
        <v>1.1771385906607332</v>
      </c>
    </row>
    <row r="15" spans="1:7" s="33" customFormat="1" x14ac:dyDescent="0.2">
      <c r="A15" s="34" t="s">
        <v>13</v>
      </c>
      <c r="B15" s="37">
        <f>SUM(B13:B14)</f>
        <v>534.70000000000005</v>
      </c>
      <c r="C15" s="38">
        <f>((B13*C13)+(B14*C14))/B15</f>
        <v>3.4269248176547595</v>
      </c>
      <c r="D15" s="37">
        <f>SUM(D13:D14)</f>
        <v>187361.1</v>
      </c>
      <c r="E15" s="38">
        <f>((D13*E13)+(D14*E14))/D15</f>
        <v>3.2771325232398825</v>
      </c>
      <c r="F15" s="37">
        <f>SUM(F13:F14)</f>
        <v>295996.90000000002</v>
      </c>
      <c r="G15" s="38">
        <f>((F13*G13)+(F14*G14))/F15</f>
        <v>0.94470276479246906</v>
      </c>
    </row>
    <row r="18" spans="1:13" s="33" customFormat="1" ht="15.75" x14ac:dyDescent="0.25">
      <c r="A18" s="32" t="s">
        <v>46</v>
      </c>
    </row>
    <row r="19" spans="1:13" x14ac:dyDescent="0.2">
      <c r="A19" s="8" t="s">
        <v>2</v>
      </c>
    </row>
    <row r="20" spans="1:13" x14ac:dyDescent="0.2">
      <c r="B20" s="42" t="s">
        <v>11</v>
      </c>
      <c r="C20" s="43"/>
      <c r="D20" s="43"/>
      <c r="E20" s="43"/>
      <c r="F20" s="43"/>
      <c r="G20" s="44"/>
      <c r="H20" s="42" t="s">
        <v>12</v>
      </c>
      <c r="I20" s="43"/>
      <c r="J20" s="43"/>
      <c r="K20" s="43"/>
      <c r="L20" s="43"/>
      <c r="M20" s="44"/>
    </row>
    <row r="21" spans="1:13" x14ac:dyDescent="0.2">
      <c r="B21" s="40" t="s">
        <v>4</v>
      </c>
      <c r="C21" s="41"/>
      <c r="D21" s="40" t="s">
        <v>5</v>
      </c>
      <c r="E21" s="41"/>
      <c r="F21" s="40" t="s">
        <v>6</v>
      </c>
      <c r="G21" s="41"/>
      <c r="H21" s="40" t="s">
        <v>4</v>
      </c>
      <c r="I21" s="41"/>
      <c r="J21" s="40" t="s">
        <v>5</v>
      </c>
      <c r="K21" s="41"/>
      <c r="L21" s="40" t="s">
        <v>6</v>
      </c>
      <c r="M21" s="41"/>
    </row>
    <row r="22" spans="1:13" s="33" customFormat="1" x14ac:dyDescent="0.2">
      <c r="A22" s="34" t="s">
        <v>14</v>
      </c>
      <c r="B22" s="35" t="s">
        <v>8</v>
      </c>
      <c r="C22" s="36" t="s">
        <v>9</v>
      </c>
      <c r="D22" s="35" t="s">
        <v>8</v>
      </c>
      <c r="E22" s="36" t="s">
        <v>10</v>
      </c>
      <c r="F22" s="35" t="s">
        <v>8</v>
      </c>
      <c r="G22" s="36" t="s">
        <v>10</v>
      </c>
      <c r="H22" s="35" t="s">
        <v>8</v>
      </c>
      <c r="I22" s="36" t="s">
        <v>9</v>
      </c>
      <c r="J22" s="35" t="s">
        <v>8</v>
      </c>
      <c r="K22" s="36" t="s">
        <v>10</v>
      </c>
      <c r="L22" s="35" t="s">
        <v>8</v>
      </c>
      <c r="M22" s="36" t="s">
        <v>10</v>
      </c>
    </row>
    <row r="23" spans="1:13" x14ac:dyDescent="0.2">
      <c r="A23" s="9" t="s">
        <v>25</v>
      </c>
      <c r="B23" s="10">
        <v>0</v>
      </c>
      <c r="C23" s="15">
        <v>0</v>
      </c>
      <c r="D23" s="10">
        <v>52494.400000000001</v>
      </c>
      <c r="E23" s="11">
        <v>3.0990000000000002</v>
      </c>
      <c r="F23" s="10">
        <v>63993.2</v>
      </c>
      <c r="G23" s="11">
        <v>0.73299999999999998</v>
      </c>
      <c r="H23" s="10">
        <v>0</v>
      </c>
      <c r="I23" s="15">
        <v>0</v>
      </c>
      <c r="J23" s="10">
        <v>0</v>
      </c>
      <c r="K23" s="15">
        <v>0</v>
      </c>
      <c r="L23" s="10">
        <v>0</v>
      </c>
      <c r="M23" s="15">
        <v>0</v>
      </c>
    </row>
    <row r="24" spans="1:13" x14ac:dyDescent="0.2">
      <c r="A24" s="12" t="s">
        <v>15</v>
      </c>
      <c r="B24" s="13">
        <v>92.7</v>
      </c>
      <c r="C24" s="14">
        <v>2.9790000000000001</v>
      </c>
      <c r="D24" s="13">
        <v>43019.4</v>
      </c>
      <c r="E24" s="14">
        <v>3.2759999999999998</v>
      </c>
      <c r="F24" s="13">
        <v>57722.2</v>
      </c>
      <c r="G24" s="14">
        <v>0.78200000000000003</v>
      </c>
      <c r="H24" s="13">
        <v>0</v>
      </c>
      <c r="I24" s="16">
        <v>0</v>
      </c>
      <c r="J24" s="13">
        <v>1150.4000000000001</v>
      </c>
      <c r="K24" s="14">
        <v>2.931</v>
      </c>
      <c r="L24" s="13">
        <v>284.10000000000002</v>
      </c>
      <c r="M24" s="14">
        <v>1.8149999999999999</v>
      </c>
    </row>
    <row r="25" spans="1:13" x14ac:dyDescent="0.2">
      <c r="A25" s="12" t="s">
        <v>16</v>
      </c>
      <c r="B25" s="13">
        <v>5.2</v>
      </c>
      <c r="C25" s="14">
        <v>9.3680000000000003</v>
      </c>
      <c r="D25" s="13">
        <v>34871.800000000003</v>
      </c>
      <c r="E25" s="14">
        <v>3.3889999999999998</v>
      </c>
      <c r="F25" s="17">
        <v>41044.300000000003</v>
      </c>
      <c r="G25" s="18">
        <v>0.92500000000000004</v>
      </c>
      <c r="H25" s="13">
        <v>0</v>
      </c>
      <c r="I25" s="16">
        <v>0</v>
      </c>
      <c r="J25" s="13">
        <v>25.5</v>
      </c>
      <c r="K25" s="14">
        <v>5.6669999999999998</v>
      </c>
      <c r="L25" s="13">
        <v>28.8</v>
      </c>
      <c r="M25" s="14">
        <v>0.20100000000000001</v>
      </c>
    </row>
    <row r="26" spans="1:13" x14ac:dyDescent="0.2">
      <c r="A26" s="12" t="s">
        <v>17</v>
      </c>
      <c r="B26" s="13">
        <v>32.200000000000003</v>
      </c>
      <c r="C26" s="14">
        <v>0.79100000000000004</v>
      </c>
      <c r="D26" s="13">
        <v>4747.1000000000004</v>
      </c>
      <c r="E26" s="14">
        <v>3.7770000000000001</v>
      </c>
      <c r="F26" s="13">
        <v>43164.5</v>
      </c>
      <c r="G26" s="14">
        <v>1.0569999999999999</v>
      </c>
      <c r="H26" s="13">
        <v>0</v>
      </c>
      <c r="I26" s="16">
        <v>0</v>
      </c>
      <c r="J26" s="13">
        <v>1103.2</v>
      </c>
      <c r="K26" s="14">
        <v>2.452</v>
      </c>
      <c r="L26" s="13">
        <v>2998.4</v>
      </c>
      <c r="M26" s="14">
        <v>0.84899999999999998</v>
      </c>
    </row>
    <row r="27" spans="1:13" x14ac:dyDescent="0.2">
      <c r="A27" s="12" t="s">
        <v>26</v>
      </c>
      <c r="B27" s="13">
        <v>383.4</v>
      </c>
      <c r="C27" s="14">
        <v>3.516</v>
      </c>
      <c r="D27" s="13">
        <v>28531.5</v>
      </c>
      <c r="E27" s="14">
        <v>3.3820000000000001</v>
      </c>
      <c r="F27" s="13">
        <v>56078.9</v>
      </c>
      <c r="G27" s="14">
        <v>1.288</v>
      </c>
      <c r="H27" s="13">
        <v>21.2</v>
      </c>
      <c r="I27" s="14">
        <v>6.3209999999999997</v>
      </c>
      <c r="J27" s="13">
        <v>5237</v>
      </c>
      <c r="K27" s="14">
        <v>3.1179999999999999</v>
      </c>
      <c r="L27" s="13">
        <v>14214</v>
      </c>
      <c r="M27" s="14">
        <v>1.2509999999999999</v>
      </c>
    </row>
    <row r="28" spans="1:13" x14ac:dyDescent="0.2">
      <c r="A28" s="19" t="s">
        <v>18</v>
      </c>
      <c r="B28" s="20">
        <v>0</v>
      </c>
      <c r="C28" s="21">
        <v>0</v>
      </c>
      <c r="D28" s="20">
        <v>16180.8</v>
      </c>
      <c r="E28" s="22">
        <v>3.4140000000000001</v>
      </c>
      <c r="F28" s="20">
        <v>16240.8</v>
      </c>
      <c r="G28" s="22">
        <v>0.66900000000000004</v>
      </c>
      <c r="H28" s="20">
        <v>0</v>
      </c>
      <c r="I28" s="21">
        <v>0</v>
      </c>
      <c r="J28" s="20">
        <v>0</v>
      </c>
      <c r="K28" s="21">
        <v>0</v>
      </c>
      <c r="L28" s="20">
        <v>227.7</v>
      </c>
      <c r="M28" s="22">
        <v>0.215</v>
      </c>
    </row>
    <row r="29" spans="1:13" s="33" customFormat="1" x14ac:dyDescent="0.2">
      <c r="A29" s="34" t="s">
        <v>13</v>
      </c>
      <c r="B29" s="37">
        <f>SUM(B23:B28)</f>
        <v>513.5</v>
      </c>
      <c r="C29" s="38">
        <f>((B23*C23)+(B24*C24)+(B25*C25)+(B26*C26)+(B27*C27)+(B28*C28))/B29</f>
        <v>3.307442064264849</v>
      </c>
      <c r="D29" s="37">
        <f>SUM(D23:D28)</f>
        <v>179845</v>
      </c>
      <c r="E29" s="38">
        <f>((D23*E23)+(D24*E24)+(D25*E25)+(D26*E26)+(D27*E27)+(D28*E28))/D29</f>
        <v>3.288703111568295</v>
      </c>
      <c r="F29" s="37">
        <f>SUM(F23:F28)</f>
        <v>278243.90000000002</v>
      </c>
      <c r="G29" s="38">
        <f>((F23*G23)+(F24*G24)+(F25*G25)+(F26*G26)+(F27*G27)+(F28*G28))/F29</f>
        <v>0.92987249100519365</v>
      </c>
      <c r="H29" s="37">
        <f>SUM(H23:H28)</f>
        <v>21.2</v>
      </c>
      <c r="I29" s="38">
        <f>((H23*I23)+(H24*I24)+(H25*I25)+(H26*I26)+(H27*I27)+(H28*I28))/H29</f>
        <v>6.3210000000000006</v>
      </c>
      <c r="J29" s="37">
        <f>SUM(J23:J28)</f>
        <v>7516.1</v>
      </c>
      <c r="K29" s="38">
        <f>((J23*K23)+(J24*K24)+(J25*K25)+(J26*K26)+(J27*K27)+(J28*K28))/J29</f>
        <v>3.000271856414896</v>
      </c>
      <c r="L29" s="37">
        <f>SUM(L23:L28)</f>
        <v>17753</v>
      </c>
      <c r="M29" s="38">
        <f>((L23*M23)+(L24*M24)+(L25*M25)+(L26*M26)+(L27*M27)+(L28*M28))/L29</f>
        <v>1.1771385906607332</v>
      </c>
    </row>
    <row r="32" spans="1:13" s="33" customFormat="1" ht="15.75" x14ac:dyDescent="0.25">
      <c r="A32" s="32" t="s">
        <v>19</v>
      </c>
    </row>
    <row r="33" spans="1:1" x14ac:dyDescent="0.2">
      <c r="A33" s="23" t="s">
        <v>20</v>
      </c>
    </row>
    <row r="34" spans="1:1" x14ac:dyDescent="0.2">
      <c r="A34" s="24" t="s">
        <v>21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29:D29 E29:F29 G29:H29 J29:L29 I29 C15 E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Fauske</dc:creator>
  <cp:lastModifiedBy>Merete Fauske</cp:lastModifiedBy>
  <dcterms:created xsi:type="dcterms:W3CDTF">2020-01-17T13:26:50Z</dcterms:created>
  <dcterms:modified xsi:type="dcterms:W3CDTF">2021-07-01T05:10:19Z</dcterms:modified>
</cp:coreProperties>
</file>