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nalyse-og formidling (STB)\3.3  Formidling\Internett\Biomassestatistikk\BIO-Internett\"/>
    </mc:Choice>
  </mc:AlternateContent>
  <bookViews>
    <workbookView xWindow="480" yWindow="270" windowWidth="28155" windowHeight="12270" tabRatio="656" activeTab="11"/>
  </bookViews>
  <sheets>
    <sheet name="januar " sheetId="1" r:id="rId1"/>
    <sheet name="februar" sheetId="2" r:id="rId2"/>
    <sheet name="mars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sember" sheetId="12" r:id="rId12"/>
  </sheets>
  <calcPr calcId="152511"/>
</workbook>
</file>

<file path=xl/calcChain.xml><?xml version="1.0" encoding="utf-8"?>
<calcChain xmlns="http://schemas.openxmlformats.org/spreadsheetml/2006/main">
  <c r="F46" i="12" l="1"/>
  <c r="G46" i="12" s="1"/>
  <c r="G13" i="12" s="1"/>
  <c r="D46" i="12"/>
  <c r="D13" i="12" s="1"/>
  <c r="B46" i="12"/>
  <c r="C46" i="12" s="1"/>
  <c r="C13" i="12" s="1"/>
  <c r="F30" i="12"/>
  <c r="F12" i="12" s="1"/>
  <c r="D30" i="12"/>
  <c r="E30" i="12" s="1"/>
  <c r="E12" i="12" s="1"/>
  <c r="B30" i="12"/>
  <c r="B12" i="12" s="1"/>
  <c r="B13" i="12"/>
  <c r="D12" i="12" l="1"/>
  <c r="D14" i="12" s="1"/>
  <c r="F13" i="12"/>
  <c r="F14" i="12" s="1"/>
  <c r="B14" i="12"/>
  <c r="C30" i="12"/>
  <c r="C12" i="12" s="1"/>
  <c r="G30" i="12"/>
  <c r="G12" i="12" s="1"/>
  <c r="E46" i="12"/>
  <c r="E13" i="12" s="1"/>
  <c r="F46" i="11"/>
  <c r="G46" i="11" s="1"/>
  <c r="G13" i="11" s="1"/>
  <c r="D46" i="11"/>
  <c r="D13" i="11" s="1"/>
  <c r="B46" i="11"/>
  <c r="B13" i="11" s="1"/>
  <c r="F30" i="11"/>
  <c r="F12" i="11" s="1"/>
  <c r="D30" i="11"/>
  <c r="E30" i="11" s="1"/>
  <c r="E12" i="11" s="1"/>
  <c r="B30" i="11"/>
  <c r="B12" i="11" s="1"/>
  <c r="F13" i="11" l="1"/>
  <c r="F14" i="11" s="1"/>
  <c r="C14" i="12"/>
  <c r="G14" i="12"/>
  <c r="E14" i="12"/>
  <c r="D12" i="11"/>
  <c r="D14" i="11" s="1"/>
  <c r="C46" i="11"/>
  <c r="C13" i="11" s="1"/>
  <c r="B14" i="11"/>
  <c r="C30" i="11"/>
  <c r="C12" i="11" s="1"/>
  <c r="G30" i="11"/>
  <c r="G12" i="11" s="1"/>
  <c r="E46" i="11"/>
  <c r="E13" i="11" s="1"/>
  <c r="F46" i="10"/>
  <c r="G46" i="10" s="1"/>
  <c r="G13" i="10" s="1"/>
  <c r="D46" i="10"/>
  <c r="D13" i="10" s="1"/>
  <c r="B46" i="10"/>
  <c r="C46" i="10" s="1"/>
  <c r="C13" i="10" s="1"/>
  <c r="F30" i="10"/>
  <c r="F12" i="10" s="1"/>
  <c r="D30" i="10"/>
  <c r="D12" i="10" s="1"/>
  <c r="B30" i="10"/>
  <c r="B12" i="10" s="1"/>
  <c r="B13" i="10" l="1"/>
  <c r="G14" i="11"/>
  <c r="D14" i="10"/>
  <c r="E14" i="11"/>
  <c r="C14" i="11"/>
  <c r="F13" i="10"/>
  <c r="F14" i="10" s="1"/>
  <c r="E30" i="10"/>
  <c r="E12" i="10" s="1"/>
  <c r="B14" i="10"/>
  <c r="C30" i="10"/>
  <c r="C12" i="10" s="1"/>
  <c r="G30" i="10"/>
  <c r="G12" i="10" s="1"/>
  <c r="E46" i="10"/>
  <c r="E13" i="10" s="1"/>
  <c r="F46" i="9"/>
  <c r="G46" i="9" s="1"/>
  <c r="G13" i="9" s="1"/>
  <c r="D46" i="9"/>
  <c r="D13" i="9" s="1"/>
  <c r="B46" i="9"/>
  <c r="C46" i="9" s="1"/>
  <c r="C13" i="9" s="1"/>
  <c r="F30" i="9"/>
  <c r="G30" i="9" s="1"/>
  <c r="G12" i="9" s="1"/>
  <c r="D30" i="9"/>
  <c r="E30" i="9" s="1"/>
  <c r="E12" i="9" s="1"/>
  <c r="B30" i="9"/>
  <c r="C30" i="9" s="1"/>
  <c r="C12" i="9" s="1"/>
  <c r="E14" i="10" l="1"/>
  <c r="C14" i="10"/>
  <c r="B12" i="9"/>
  <c r="G14" i="10"/>
  <c r="F12" i="9"/>
  <c r="E46" i="9"/>
  <c r="E13" i="9" s="1"/>
  <c r="D12" i="9"/>
  <c r="B13" i="9"/>
  <c r="F13" i="9"/>
  <c r="F46" i="8"/>
  <c r="G46" i="8" s="1"/>
  <c r="G13" i="8" s="1"/>
  <c r="D46" i="8"/>
  <c r="D13" i="8" s="1"/>
  <c r="B46" i="8"/>
  <c r="C46" i="8" s="1"/>
  <c r="C13" i="8" s="1"/>
  <c r="F30" i="8"/>
  <c r="F12" i="8" s="1"/>
  <c r="D30" i="8"/>
  <c r="D12" i="8" s="1"/>
  <c r="B30" i="8"/>
  <c r="B12" i="8" s="1"/>
  <c r="B14" i="9" l="1"/>
  <c r="C14" i="9" s="1"/>
  <c r="F14" i="9"/>
  <c r="G14" i="9" s="1"/>
  <c r="D14" i="9"/>
  <c r="E14" i="9" s="1"/>
  <c r="B13" i="8"/>
  <c r="B14" i="8" s="1"/>
  <c r="F13" i="8"/>
  <c r="F14" i="8" s="1"/>
  <c r="E30" i="8"/>
  <c r="E12" i="8" s="1"/>
  <c r="D14" i="8"/>
  <c r="C30" i="8"/>
  <c r="C12" i="8" s="1"/>
  <c r="G30" i="8"/>
  <c r="G12" i="8" s="1"/>
  <c r="E46" i="8"/>
  <c r="E13" i="8" s="1"/>
  <c r="F46" i="7"/>
  <c r="G46" i="7" s="1"/>
  <c r="G13" i="7" s="1"/>
  <c r="D46" i="7"/>
  <c r="D13" i="7" s="1"/>
  <c r="B46" i="7"/>
  <c r="C46" i="7" s="1"/>
  <c r="C13" i="7" s="1"/>
  <c r="F30" i="7"/>
  <c r="F12" i="7" s="1"/>
  <c r="D30" i="7"/>
  <c r="E30" i="7" s="1"/>
  <c r="E12" i="7" s="1"/>
  <c r="B30" i="7"/>
  <c r="B12" i="7" s="1"/>
  <c r="C14" i="8" l="1"/>
  <c r="D12" i="7"/>
  <c r="D14" i="7" s="1"/>
  <c r="F13" i="7"/>
  <c r="E14" i="8"/>
  <c r="G14" i="8"/>
  <c r="B13" i="7"/>
  <c r="B14" i="7" s="1"/>
  <c r="F14" i="7"/>
  <c r="C30" i="7"/>
  <c r="C12" i="7" s="1"/>
  <c r="G30" i="7"/>
  <c r="G12" i="7" s="1"/>
  <c r="E46" i="7"/>
  <c r="E13" i="7" s="1"/>
  <c r="F46" i="6"/>
  <c r="G46" i="6" s="1"/>
  <c r="G13" i="6" s="1"/>
  <c r="D46" i="6"/>
  <c r="E46" i="6" s="1"/>
  <c r="E13" i="6" s="1"/>
  <c r="B46" i="6"/>
  <c r="C46" i="6" s="1"/>
  <c r="C13" i="6" s="1"/>
  <c r="F30" i="6"/>
  <c r="F12" i="6" s="1"/>
  <c r="D30" i="6"/>
  <c r="E30" i="6" s="1"/>
  <c r="E12" i="6" s="1"/>
  <c r="B30" i="6"/>
  <c r="B12" i="6" s="1"/>
  <c r="C14" i="7" l="1"/>
  <c r="G14" i="7"/>
  <c r="E14" i="7"/>
  <c r="D13" i="6"/>
  <c r="F13" i="6"/>
  <c r="F14" i="6" s="1"/>
  <c r="D12" i="6"/>
  <c r="B13" i="6"/>
  <c r="B14" i="6" s="1"/>
  <c r="G30" i="6"/>
  <c r="G12" i="6" s="1"/>
  <c r="C30" i="6"/>
  <c r="C12" i="6" s="1"/>
  <c r="F46" i="5"/>
  <c r="D46" i="5"/>
  <c r="B46" i="5"/>
  <c r="F30" i="5"/>
  <c r="D30" i="5"/>
  <c r="B30" i="5"/>
  <c r="D14" i="6" l="1"/>
  <c r="E14" i="6" s="1"/>
  <c r="G14" i="6"/>
  <c r="G46" i="5"/>
  <c r="G13" i="5" s="1"/>
  <c r="F13" i="5"/>
  <c r="C46" i="5"/>
  <c r="C13" i="5" s="1"/>
  <c r="B13" i="5"/>
  <c r="E46" i="5"/>
  <c r="E13" i="5" s="1"/>
  <c r="D13" i="5"/>
  <c r="C30" i="5"/>
  <c r="C12" i="5" s="1"/>
  <c r="B12" i="5"/>
  <c r="E30" i="5"/>
  <c r="E12" i="5" s="1"/>
  <c r="D12" i="5"/>
  <c r="G30" i="5"/>
  <c r="G12" i="5" s="1"/>
  <c r="F12" i="5"/>
  <c r="C14" i="6"/>
  <c r="F46" i="4"/>
  <c r="G46" i="4" s="1"/>
  <c r="G13" i="4" s="1"/>
  <c r="D46" i="4"/>
  <c r="D13" i="4" s="1"/>
  <c r="B46" i="4"/>
  <c r="B13" i="4" s="1"/>
  <c r="F30" i="4"/>
  <c r="F12" i="4" s="1"/>
  <c r="D30" i="4"/>
  <c r="E30" i="4" s="1"/>
  <c r="E12" i="4" s="1"/>
  <c r="B30" i="4"/>
  <c r="B12" i="4" s="1"/>
  <c r="B14" i="5" l="1"/>
  <c r="C14" i="5" s="1"/>
  <c r="D14" i="5"/>
  <c r="E14" i="5" s="1"/>
  <c r="F14" i="5"/>
  <c r="G14" i="5" s="1"/>
  <c r="F13" i="4"/>
  <c r="F14" i="4" s="1"/>
  <c r="D12" i="4"/>
  <c r="D14" i="4" s="1"/>
  <c r="C46" i="4"/>
  <c r="C13" i="4" s="1"/>
  <c r="B14" i="4"/>
  <c r="C30" i="4"/>
  <c r="C12" i="4" s="1"/>
  <c r="G30" i="4"/>
  <c r="G12" i="4" s="1"/>
  <c r="E46" i="4"/>
  <c r="E13" i="4" s="1"/>
  <c r="G14" i="4" l="1"/>
  <c r="C14" i="4"/>
  <c r="E14" i="4"/>
  <c r="F46" i="3"/>
  <c r="G46" i="3" s="1"/>
  <c r="G13" i="3" s="1"/>
  <c r="D46" i="3"/>
  <c r="D13" i="3" s="1"/>
  <c r="B46" i="3"/>
  <c r="C46" i="3" s="1"/>
  <c r="C13" i="3" s="1"/>
  <c r="F30" i="3"/>
  <c r="F12" i="3" s="1"/>
  <c r="D30" i="3"/>
  <c r="E30" i="3" s="1"/>
  <c r="E12" i="3" s="1"/>
  <c r="B30" i="3"/>
  <c r="B12" i="3" s="1"/>
  <c r="D12" i="3" l="1"/>
  <c r="D14" i="3" s="1"/>
  <c r="F13" i="3"/>
  <c r="F14" i="3" s="1"/>
  <c r="B13" i="3"/>
  <c r="B14" i="3" s="1"/>
  <c r="G30" i="3"/>
  <c r="G12" i="3" s="1"/>
  <c r="C30" i="3"/>
  <c r="C12" i="3" s="1"/>
  <c r="E46" i="3"/>
  <c r="E13" i="3" s="1"/>
  <c r="G13" i="1"/>
  <c r="G14" i="3" l="1"/>
  <c r="E14" i="3"/>
  <c r="C14" i="3"/>
  <c r="F46" i="2"/>
  <c r="D46" i="2"/>
  <c r="D13" i="2" s="1"/>
  <c r="B46" i="2"/>
  <c r="F30" i="2"/>
  <c r="F12" i="2" s="1"/>
  <c r="D30" i="2"/>
  <c r="B30" i="2"/>
  <c r="B12" i="2" s="1"/>
  <c r="F13" i="2" l="1"/>
  <c r="F14" i="2" s="1"/>
  <c r="G46" i="2"/>
  <c r="G13" i="2" s="1"/>
  <c r="E46" i="2"/>
  <c r="E13" i="2" s="1"/>
  <c r="C46" i="2"/>
  <c r="C13" i="2" s="1"/>
  <c r="B13" i="2"/>
  <c r="B14" i="2" s="1"/>
  <c r="G30" i="2"/>
  <c r="G12" i="2" s="1"/>
  <c r="C30" i="2"/>
  <c r="C12" i="2" s="1"/>
  <c r="E30" i="2"/>
  <c r="E12" i="2" s="1"/>
  <c r="D12" i="2"/>
  <c r="D14" i="2" s="1"/>
  <c r="F46" i="1"/>
  <c r="F13" i="1" s="1"/>
  <c r="D46" i="1"/>
  <c r="B46" i="1"/>
  <c r="F30" i="1"/>
  <c r="D30" i="1"/>
  <c r="B30" i="1"/>
  <c r="G14" i="2" l="1"/>
  <c r="C14" i="2"/>
  <c r="E14" i="2"/>
  <c r="C46" i="1"/>
  <c r="C13" i="1" s="1"/>
  <c r="B13" i="1"/>
  <c r="E46" i="1"/>
  <c r="E13" i="1" s="1"/>
  <c r="D13" i="1"/>
  <c r="C30" i="1"/>
  <c r="C12" i="1" s="1"/>
  <c r="B12" i="1"/>
  <c r="B14" i="1" s="1"/>
  <c r="E30" i="1"/>
  <c r="E12" i="1" s="1"/>
  <c r="D12" i="1"/>
  <c r="G30" i="1"/>
  <c r="G12" i="1" s="1"/>
  <c r="F12" i="1"/>
  <c r="F14" i="1" s="1"/>
  <c r="G14" i="1" l="1"/>
  <c r="C14" i="1"/>
  <c r="D14" i="1"/>
  <c r="E14" i="1" s="1"/>
</calcChain>
</file>

<file path=xl/sharedStrings.xml><?xml version="1.0" encoding="utf-8"?>
<sst xmlns="http://schemas.openxmlformats.org/spreadsheetml/2006/main" count="792" uniqueCount="75">
  <si>
    <t>Kilde: Fiskeridirektoratet, Biomasseregisteret</t>
  </si>
  <si>
    <t>Finnmark</t>
  </si>
  <si>
    <t>Troms</t>
  </si>
  <si>
    <t>Nordland</t>
  </si>
  <si>
    <t>Nord-Trøndelag</t>
  </si>
  <si>
    <t>Sør-Trøndelag</t>
  </si>
  <si>
    <t>Møre og Romsdal</t>
  </si>
  <si>
    <t>Sogn og Fjordane</t>
  </si>
  <si>
    <t>Hordaland</t>
  </si>
  <si>
    <t>Rogaland og Agder</t>
  </si>
  <si>
    <t>Totalt</t>
  </si>
  <si>
    <t>Forklaring:</t>
  </si>
  <si>
    <t>Beholdning av fisk = Innrapportert beholdning av levende fisk ved utgang av måneden</t>
  </si>
  <si>
    <t>Biomasse fremkommer ved å multiplisere antall med gjennomsnittsvekt.</t>
  </si>
  <si>
    <t>Tall spesifisert på art, fylke og årsklasse</t>
  </si>
  <si>
    <t>Antall i 1000 stk. Gjennomsnittlig vekt i kilo.</t>
  </si>
  <si>
    <t>Fylke</t>
  </si>
  <si>
    <t>Antall</t>
  </si>
  <si>
    <t xml:space="preserve"> Gj. Vekt</t>
  </si>
  <si>
    <t>Gj. Vekt</t>
  </si>
  <si>
    <t>Tidligere utsett</t>
  </si>
  <si>
    <t>Beholdning av fisk ved månedslutt i 2016</t>
  </si>
  <si>
    <t>Årets utsett</t>
  </si>
  <si>
    <t>Fjorårets utsett</t>
  </si>
  <si>
    <t>Laks</t>
  </si>
  <si>
    <t>Regnbueørret</t>
  </si>
  <si>
    <t>Art</t>
  </si>
  <si>
    <t>Innrapportert beholdning TOTALT per utgangen av januar 2016 fordelt på årsklasse og art</t>
  </si>
  <si>
    <t>Innrapportert beholdning av LAKS per utgangen av januar 2016 fordelt på årsklasse og fylke</t>
  </si>
  <si>
    <t>Innrapportert beholdning av REGNBUEØRRET per utgangen av januar 2016 fordelt på årsklasse og fylke</t>
  </si>
  <si>
    <t>Innrapportert beholdning TOTALT per utgangen av februar 2016 fordelt på årsklasse og art</t>
  </si>
  <si>
    <t>Innrapportert beholdning av LAKS per utgangen av februar 2016 fordelt på årsklasse</t>
  </si>
  <si>
    <t>Innrapportert beholdning av REGNBUEØRRET per utgangen av februar 2016 fordelt på årsklasse</t>
  </si>
  <si>
    <t>Innrapportert beholdning TOTALT per utgangen av mars 2016 fordelt på årsklasse og art</t>
  </si>
  <si>
    <t>Innrapportert beholdning av LAKS per utgangen av mars 2016 fordelt på årsklasse</t>
  </si>
  <si>
    <t>Innrapportert beholdning av REGNBUEØRRET per utgangen av mars 2016 fordelt på årsklasse</t>
  </si>
  <si>
    <t>Innrapportert beholdning TOTALT per utgangen av april 2016 fordelt på årsklasse og art</t>
  </si>
  <si>
    <t>Innrapportert beholdning av LAKS per utgangen av april 2016 fordelt på årsklasse</t>
  </si>
  <si>
    <t>Innrapportert beholdning av REGNBUEØRRET per utgangen av april 2016 fordelt på årsklasse</t>
  </si>
  <si>
    <t>Innrapportert beholdning av REGNBUEØRRET per utgangen av mai 2016 fordelt på årsklasse</t>
  </si>
  <si>
    <t>Innrapportert beholdning av LAKS per utgangen av mai 2016 fordelt på årsklasse</t>
  </si>
  <si>
    <t>Innrapportert beholdning TOTALT per utgangen av mai 2016 fordelt på årsklasse og art</t>
  </si>
  <si>
    <t>Innrapportert beholdning TOTALT per utgangen av juni 2016 fordelt på årsklasse og art</t>
  </si>
  <si>
    <t>Innrapportert beholdning av LAKS per utgangen av juni 2016 fordelt på årsklasse</t>
  </si>
  <si>
    <t>Innrapportert beholdning av REGNBUEØRRET per utgangen av juni 2016 fordelt på årsklasse</t>
  </si>
  <si>
    <t>Innrapportert beholdning TOTALT per utgangen av juli 2016 fordelt på årsklasse og art</t>
  </si>
  <si>
    <t>Innrapportert beholdning av LAKS per utgangen av juli 2016 fordelt på årsklasse</t>
  </si>
  <si>
    <t>Innrapportert beholdning av REGNBUEØRRET per utgangen av juli 2016 fordelt på årsklasse</t>
  </si>
  <si>
    <t>Innrapporterte data per 21.7.2016</t>
  </si>
  <si>
    <t>Innrapporterte data per 15.9.2016</t>
  </si>
  <si>
    <t>Innrapportert beholdning TOTALT per utgangen av august 2016 fordelt på årsklasse og art</t>
  </si>
  <si>
    <t>Innrapportert beholdning av LAKS per utgangen av august 2016 fordelt på årsklasse</t>
  </si>
  <si>
    <t>Innrapportert beholdning av REGNBUEØRRET per utgangen av august 2016 fordelt på årsklasse</t>
  </si>
  <si>
    <t>Innrapporterte data per 18.8.2016</t>
  </si>
  <si>
    <t>Innrapporterte data per 20.10.2016</t>
  </si>
  <si>
    <t>Innrapportert beholdning TOTALT per utgangen av september 2016 fordelt på årsklasse og art</t>
  </si>
  <si>
    <t>Innrapportert beholdning av LAKS per utgangen av september 2016 fordelt på årsklasse</t>
  </si>
  <si>
    <t>Innrapportert beholdning av REGNBUEØRRET per utgangen av september 2016 fordelt på årsklasse</t>
  </si>
  <si>
    <t>Innrapporterte data per 17.11.2016</t>
  </si>
  <si>
    <t>Innrapportert beholdning TOTALT per utgangen av oktober 2016 fordelt på årsklasse og art</t>
  </si>
  <si>
    <t>Innrapportert beholdning av LAKS per utgangen av oktober 2016 fordelt på årsklasse</t>
  </si>
  <si>
    <t>Innrapportert beholdning av REGNBUEØRRET per utgangen av oktober 2016 fordelt på årsklasse</t>
  </si>
  <si>
    <t>Innrapporterte data per 14.12.2016</t>
  </si>
  <si>
    <t>Innrapportert beholdning TOTALT per utgangen av november 2016 fordelt på årsklasse og art</t>
  </si>
  <si>
    <t>Innrapportert beholdning av LAKS per utgangen av november 2016 fordelt på årsklasse</t>
  </si>
  <si>
    <t>Innrapportert beholdning av REGNBUEØRRET per utgangen av november 2016 fordelt på årsklasse</t>
  </si>
  <si>
    <t>Innrapporterte data per 19.01.2017</t>
  </si>
  <si>
    <t>Innrapportert beholdning TOTALT per utgangen av desember 2016 fordelt på årsklasse og art</t>
  </si>
  <si>
    <t>Innrapportert beholdning av LAKS per utgangen av desember 2016 fordelt på årsklasse</t>
  </si>
  <si>
    <t>Innrapportert beholdning av REGNBUEØRRET per utgangen av desember 2016 fordelt på årsklasse</t>
  </si>
  <si>
    <t>Innrapporterte data per 16.02.2017</t>
  </si>
  <si>
    <t>Innrapporterte data per 20.03.2017</t>
  </si>
  <si>
    <t>Innrapporterte data per 20.04.2017</t>
  </si>
  <si>
    <t>Innrapporterte data per 18.05.2017</t>
  </si>
  <si>
    <t>Innrapporterte data per 15.06.2017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</si>
</sst>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4]mmmm\ yyyy;@"/>
    <numFmt numFmtId="165" formatCode="0.000"/>
  </numFmts>
  <fonts count="12" x14ac:knownFonts="1">
    <font>
      <sz val="10"/>
      <color theme="1"/>
      <name val="Arial"/>
      <family val="2"/>
    </font>
    <font>
      <sz val="10"/>
      <color theme="1"/>
      <name val="Verdana"/>
      <family val="2"/>
    </font>
    <font>
      <sz val="14"/>
      <color theme="3" tint="0.39997558519241921"/>
      <name val="Verdana"/>
      <family val="2"/>
    </font>
    <font>
      <sz val="10"/>
      <color theme="3" tint="0.39997558519241921"/>
      <name val="Verdana"/>
      <family val="2"/>
    </font>
    <font>
      <sz val="10"/>
      <color theme="3" tint="-0.499984740745262"/>
      <name val="Verdana"/>
      <family val="2"/>
    </font>
    <font>
      <sz val="9"/>
      <color theme="1"/>
      <name val="Verdana"/>
      <family val="2"/>
    </font>
    <font>
      <sz val="9"/>
      <color theme="3" tint="-0.499984740745262"/>
      <name val="Verdana"/>
      <family val="2"/>
    </font>
    <font>
      <sz val="12"/>
      <color theme="1"/>
      <name val="Verdana"/>
      <family val="2"/>
    </font>
    <font>
      <sz val="10"/>
      <name val="Verdana"/>
      <family val="2"/>
    </font>
    <font>
      <sz val="22"/>
      <color rgb="FF0033A0"/>
      <name val="Verdana"/>
      <family val="2"/>
    </font>
    <font>
      <sz val="14"/>
      <color rgb="FF0033A0"/>
      <name val="Verdana"/>
      <family val="2"/>
    </font>
    <font>
      <sz val="12"/>
      <color rgb="FF0033A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5FDFF"/>
        <bgColor indexed="64"/>
      </patternFill>
    </fill>
    <fill>
      <patternFill patternType="solid">
        <fgColor rgb="FFCDFB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3" fontId="2" fillId="0" borderId="0" xfId="0" applyNumberFormat="1" applyFont="1"/>
    <xf numFmtId="164" fontId="3" fillId="0" borderId="0" xfId="0" applyNumberFormat="1" applyFont="1"/>
    <xf numFmtId="3" fontId="3" fillId="0" borderId="0" xfId="0" applyNumberFormat="1" applyFont="1"/>
    <xf numFmtId="0" fontId="3" fillId="0" borderId="0" xfId="0" applyFont="1"/>
    <xf numFmtId="0" fontId="4" fillId="0" borderId="0" xfId="0" applyFont="1"/>
    <xf numFmtId="164" fontId="1" fillId="0" borderId="0" xfId="0" applyNumberFormat="1" applyFont="1"/>
    <xf numFmtId="3" fontId="1" fillId="0" borderId="0" xfId="0" applyNumberFormat="1" applyFont="1"/>
    <xf numFmtId="3" fontId="1" fillId="0" borderId="7" xfId="0" applyNumberFormat="1" applyFont="1" applyBorder="1"/>
    <xf numFmtId="165" fontId="1" fillId="0" borderId="8" xfId="0" applyNumberFormat="1" applyFont="1" applyBorder="1"/>
    <xf numFmtId="1" fontId="1" fillId="0" borderId="8" xfId="0" applyNumberFormat="1" applyFont="1" applyBorder="1"/>
    <xf numFmtId="3" fontId="1" fillId="0" borderId="10" xfId="0" applyNumberFormat="1" applyFont="1" applyBorder="1"/>
    <xf numFmtId="165" fontId="1" fillId="0" borderId="11" xfId="0" applyNumberFormat="1" applyFont="1" applyBorder="1"/>
    <xf numFmtId="1" fontId="1" fillId="0" borderId="11" xfId="0" applyNumberFormat="1" applyFont="1" applyBorder="1"/>
    <xf numFmtId="3" fontId="1" fillId="0" borderId="10" xfId="0" applyNumberFormat="1" applyFont="1" applyBorder="1" applyAlignment="1">
      <alignment horizontal="right"/>
    </xf>
    <xf numFmtId="3" fontId="1" fillId="0" borderId="13" xfId="0" applyNumberFormat="1" applyFont="1" applyBorder="1"/>
    <xf numFmtId="165" fontId="1" fillId="0" borderId="14" xfId="0" applyNumberFormat="1" applyFont="1" applyBorder="1"/>
    <xf numFmtId="1" fontId="1" fillId="0" borderId="14" xfId="0" applyNumberFormat="1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" fillId="2" borderId="6" xfId="0" applyFont="1" applyFill="1" applyBorder="1"/>
    <xf numFmtId="0" fontId="1" fillId="2" borderId="9" xfId="0" applyFont="1" applyFill="1" applyBorder="1"/>
    <xf numFmtId="0" fontId="1" fillId="2" borderId="12" xfId="0" applyFont="1" applyFill="1" applyBorder="1"/>
    <xf numFmtId="0" fontId="1" fillId="3" borderId="3" xfId="0" applyFont="1" applyFill="1" applyBorder="1"/>
    <xf numFmtId="0" fontId="1" fillId="3" borderId="4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right"/>
    </xf>
    <xf numFmtId="3" fontId="1" fillId="3" borderId="4" xfId="0" applyNumberFormat="1" applyFont="1" applyFill="1" applyBorder="1"/>
    <xf numFmtId="165" fontId="1" fillId="3" borderId="5" xfId="0" applyNumberFormat="1" applyFont="1" applyFill="1" applyBorder="1"/>
    <xf numFmtId="1" fontId="1" fillId="0" borderId="11" xfId="0" applyNumberFormat="1" applyFont="1" applyBorder="1" applyAlignment="1">
      <alignment horizontal="right"/>
    </xf>
    <xf numFmtId="1" fontId="1" fillId="3" borderId="5" xfId="0" applyNumberFormat="1" applyFont="1" applyFill="1" applyBorder="1"/>
    <xf numFmtId="165" fontId="1" fillId="0" borderId="1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33A0"/>
      <color rgb="FFE5FDFF"/>
      <color rgb="FFCDFBFF"/>
      <color rgb="FFBDFAFF"/>
      <color rgb="FF00B6C4"/>
      <color rgb="FF659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selection activeCell="B29" sqref="B29"/>
    </sheetView>
  </sheetViews>
  <sheetFormatPr baseColWidth="10" defaultRowHeight="12.75" x14ac:dyDescent="0.2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2" customFormat="1" ht="27" x14ac:dyDescent="0.35">
      <c r="A1" s="25" t="s">
        <v>21</v>
      </c>
      <c r="B1" s="3"/>
      <c r="C1" s="4"/>
      <c r="D1" s="4"/>
      <c r="E1" s="4"/>
      <c r="F1" s="4"/>
      <c r="G1" s="4"/>
      <c r="H1" s="4"/>
    </row>
    <row r="2" spans="1:8" s="7" customFormat="1" ht="18" x14ac:dyDescent="0.25">
      <c r="A2" s="26" t="s">
        <v>14</v>
      </c>
      <c r="B2" s="5"/>
      <c r="C2" s="6"/>
      <c r="D2" s="6"/>
      <c r="E2" s="6"/>
      <c r="F2" s="6"/>
      <c r="G2" s="6"/>
      <c r="H2" s="6"/>
    </row>
    <row r="3" spans="1:8" s="7" customFormat="1" x14ac:dyDescent="0.2">
      <c r="B3" s="5"/>
      <c r="C3" s="6"/>
      <c r="D3" s="6"/>
      <c r="E3" s="6"/>
      <c r="F3" s="6"/>
      <c r="G3" s="6"/>
      <c r="H3" s="6"/>
    </row>
    <row r="4" spans="1:8" s="7" customFormat="1" x14ac:dyDescent="0.2">
      <c r="A4" s="24" t="s">
        <v>0</v>
      </c>
      <c r="B4" s="5"/>
      <c r="C4" s="6"/>
      <c r="D4" s="6"/>
      <c r="E4" s="6"/>
      <c r="F4" s="6"/>
      <c r="G4" s="6"/>
      <c r="H4" s="6"/>
    </row>
    <row r="5" spans="1:8" x14ac:dyDescent="0.2">
      <c r="A5" s="8" t="s">
        <v>48</v>
      </c>
      <c r="B5" s="9"/>
      <c r="C5" s="10"/>
      <c r="D5" s="10"/>
      <c r="E5" s="10"/>
      <c r="F5" s="10"/>
      <c r="G5" s="10"/>
      <c r="H5" s="10"/>
    </row>
    <row r="8" spans="1:8" ht="15" x14ac:dyDescent="0.2">
      <c r="A8" s="23" t="s">
        <v>27</v>
      </c>
    </row>
    <row r="9" spans="1:8" x14ac:dyDescent="0.2">
      <c r="A9" s="1" t="s">
        <v>15</v>
      </c>
    </row>
    <row r="10" spans="1:8" x14ac:dyDescent="0.2">
      <c r="B10" s="39" t="s">
        <v>20</v>
      </c>
      <c r="C10" s="40"/>
      <c r="D10" s="39" t="s">
        <v>23</v>
      </c>
      <c r="E10" s="40"/>
      <c r="F10" s="39" t="s">
        <v>22</v>
      </c>
      <c r="G10" s="40"/>
    </row>
    <row r="11" spans="1:8" x14ac:dyDescent="0.2">
      <c r="A11" s="31" t="s">
        <v>26</v>
      </c>
      <c r="B11" s="32" t="s">
        <v>17</v>
      </c>
      <c r="C11" s="33" t="s">
        <v>18</v>
      </c>
      <c r="D11" s="32" t="s">
        <v>17</v>
      </c>
      <c r="E11" s="33" t="s">
        <v>19</v>
      </c>
      <c r="F11" s="32" t="s">
        <v>17</v>
      </c>
      <c r="G11" s="33" t="s">
        <v>19</v>
      </c>
    </row>
    <row r="12" spans="1:8" x14ac:dyDescent="0.2">
      <c r="A12" s="28" t="s">
        <v>24</v>
      </c>
      <c r="B12" s="11">
        <f t="shared" ref="B12:G12" si="0">B30</f>
        <v>75328.727999999988</v>
      </c>
      <c r="C12" s="12">
        <f t="shared" si="0"/>
        <v>4.3439395801293763</v>
      </c>
      <c r="D12" s="11">
        <f t="shared" si="0"/>
        <v>287001.31400000001</v>
      </c>
      <c r="E12" s="12">
        <f t="shared" si="0"/>
        <v>1.323006648419037</v>
      </c>
      <c r="F12" s="11">
        <f t="shared" si="0"/>
        <v>3077.7710000000002</v>
      </c>
      <c r="G12" s="12">
        <f t="shared" si="0"/>
        <v>0.40033531442072834</v>
      </c>
    </row>
    <row r="13" spans="1:8" x14ac:dyDescent="0.2">
      <c r="A13" s="29" t="s">
        <v>25</v>
      </c>
      <c r="B13" s="14">
        <f t="shared" ref="B13:G13" si="1">B46</f>
        <v>4197.1910000000007</v>
      </c>
      <c r="C13" s="15">
        <f t="shared" si="1"/>
        <v>3.6452820133751378</v>
      </c>
      <c r="D13" s="14">
        <f t="shared" si="1"/>
        <v>16845.637999999999</v>
      </c>
      <c r="E13" s="15">
        <f t="shared" si="1"/>
        <v>1.7576800145533211</v>
      </c>
      <c r="F13" s="14">
        <f t="shared" si="1"/>
        <v>0</v>
      </c>
      <c r="G13" s="16">
        <f t="shared" si="1"/>
        <v>0</v>
      </c>
    </row>
    <row r="14" spans="1:8" x14ac:dyDescent="0.2">
      <c r="A14" s="31" t="s">
        <v>10</v>
      </c>
      <c r="B14" s="34">
        <f>SUM(B12:B13)</f>
        <v>79525.918999999994</v>
      </c>
      <c r="C14" s="35">
        <f>((B12*C12)+(B13*C13))/B14</f>
        <v>4.3070660766460298</v>
      </c>
      <c r="D14" s="34">
        <f>SUM(D12:D13)</f>
        <v>303846.95199999999</v>
      </c>
      <c r="E14" s="35">
        <f>((D12*E12)+(D13*E13))/D14</f>
        <v>1.3471054591062663</v>
      </c>
      <c r="F14" s="34">
        <f>SUM(F12:F13)</f>
        <v>3077.7710000000002</v>
      </c>
      <c r="G14" s="35">
        <f>((F12*G12)+(F13*G13))/F14</f>
        <v>0.40033531442072834</v>
      </c>
    </row>
    <row r="17" spans="1:7" ht="15" x14ac:dyDescent="0.2">
      <c r="A17" s="23" t="s">
        <v>28</v>
      </c>
    </row>
    <row r="18" spans="1:7" x14ac:dyDescent="0.2">
      <c r="A18" s="1" t="s">
        <v>15</v>
      </c>
    </row>
    <row r="19" spans="1:7" x14ac:dyDescent="0.2">
      <c r="B19" s="39" t="s">
        <v>20</v>
      </c>
      <c r="C19" s="40"/>
      <c r="D19" s="39" t="s">
        <v>23</v>
      </c>
      <c r="E19" s="40"/>
      <c r="F19" s="39" t="s">
        <v>22</v>
      </c>
      <c r="G19" s="40"/>
    </row>
    <row r="20" spans="1:7" x14ac:dyDescent="0.2">
      <c r="A20" s="31" t="s">
        <v>16</v>
      </c>
      <c r="B20" s="32" t="s">
        <v>17</v>
      </c>
      <c r="C20" s="33" t="s">
        <v>18</v>
      </c>
      <c r="D20" s="32" t="s">
        <v>17</v>
      </c>
      <c r="E20" s="33" t="s">
        <v>19</v>
      </c>
      <c r="F20" s="32" t="s">
        <v>17</v>
      </c>
      <c r="G20" s="33" t="s">
        <v>19</v>
      </c>
    </row>
    <row r="21" spans="1:7" x14ac:dyDescent="0.2">
      <c r="A21" s="28" t="s">
        <v>1</v>
      </c>
      <c r="B21" s="11">
        <v>8998.6569999999992</v>
      </c>
      <c r="C21" s="12">
        <v>4.3381971388619398</v>
      </c>
      <c r="D21" s="11">
        <v>20134.830000000002</v>
      </c>
      <c r="E21" s="12">
        <v>0.98645331835431405</v>
      </c>
      <c r="F21" s="11">
        <v>0</v>
      </c>
      <c r="G21" s="13">
        <v>0</v>
      </c>
    </row>
    <row r="22" spans="1:7" x14ac:dyDescent="0.2">
      <c r="A22" s="29" t="s">
        <v>2</v>
      </c>
      <c r="B22" s="14">
        <v>14705.891</v>
      </c>
      <c r="C22" s="15">
        <v>4.0102200261786196</v>
      </c>
      <c r="D22" s="14">
        <v>37012.595000000001</v>
      </c>
      <c r="E22" s="15">
        <v>0.93151203848311603</v>
      </c>
      <c r="F22" s="14">
        <v>1125.489</v>
      </c>
      <c r="G22" s="15">
        <v>0.245759803072265</v>
      </c>
    </row>
    <row r="23" spans="1:7" x14ac:dyDescent="0.2">
      <c r="A23" s="29" t="s">
        <v>3</v>
      </c>
      <c r="B23" s="14">
        <v>14134.834000000001</v>
      </c>
      <c r="C23" s="15">
        <v>4.2788520648350001</v>
      </c>
      <c r="D23" s="14">
        <v>54808.84</v>
      </c>
      <c r="E23" s="15">
        <v>1.1826652820785799</v>
      </c>
      <c r="F23" s="14">
        <v>1601.3589999999999</v>
      </c>
      <c r="G23" s="15">
        <v>0.15100920967753001</v>
      </c>
    </row>
    <row r="24" spans="1:7" x14ac:dyDescent="0.2">
      <c r="A24" s="29" t="s">
        <v>4</v>
      </c>
      <c r="B24" s="14">
        <v>3600.6190000000001</v>
      </c>
      <c r="C24" s="15">
        <v>4.1768335708387898</v>
      </c>
      <c r="D24" s="14">
        <v>20813.428</v>
      </c>
      <c r="E24" s="15">
        <v>1.3922778017633599</v>
      </c>
      <c r="F24" s="17">
        <v>0</v>
      </c>
      <c r="G24" s="36">
        <v>0</v>
      </c>
    </row>
    <row r="25" spans="1:7" x14ac:dyDescent="0.2">
      <c r="A25" s="29" t="s">
        <v>5</v>
      </c>
      <c r="B25" s="14">
        <v>5318.46</v>
      </c>
      <c r="C25" s="15">
        <v>4.6052425130582897</v>
      </c>
      <c r="D25" s="14">
        <v>51299.377999999997</v>
      </c>
      <c r="E25" s="15">
        <v>1.5823820011229</v>
      </c>
      <c r="F25" s="14">
        <v>0</v>
      </c>
      <c r="G25" s="16">
        <v>0</v>
      </c>
    </row>
    <row r="26" spans="1:7" x14ac:dyDescent="0.2">
      <c r="A26" s="29" t="s">
        <v>6</v>
      </c>
      <c r="B26" s="14">
        <v>5479.9030000000002</v>
      </c>
      <c r="C26" s="15">
        <v>4.7618592184934698</v>
      </c>
      <c r="D26" s="14">
        <v>14018.795</v>
      </c>
      <c r="E26" s="15">
        <v>1.7691993252629801</v>
      </c>
      <c r="F26" s="14">
        <v>6.2240000000000002</v>
      </c>
      <c r="G26" s="15">
        <v>0.17695372750642699</v>
      </c>
    </row>
    <row r="27" spans="1:7" x14ac:dyDescent="0.2">
      <c r="A27" s="29" t="s">
        <v>7</v>
      </c>
      <c r="B27" s="14">
        <v>5437.9660000000003</v>
      </c>
      <c r="C27" s="15">
        <v>4.8731150810799502</v>
      </c>
      <c r="D27" s="14">
        <v>23071.977999999999</v>
      </c>
      <c r="E27" s="15">
        <v>1.3165789829983401</v>
      </c>
      <c r="F27" s="14">
        <v>0</v>
      </c>
      <c r="G27" s="16">
        <v>0</v>
      </c>
    </row>
    <row r="28" spans="1:7" x14ac:dyDescent="0.2">
      <c r="A28" s="29" t="s">
        <v>8</v>
      </c>
      <c r="B28" s="14">
        <v>9035.6630000000005</v>
      </c>
      <c r="C28" s="15">
        <v>4.1822131650992302</v>
      </c>
      <c r="D28" s="14">
        <v>42614.858</v>
      </c>
      <c r="E28" s="15">
        <v>1.6863091182188099</v>
      </c>
      <c r="F28" s="14">
        <v>344.69900000000001</v>
      </c>
      <c r="G28" s="15">
        <v>2.0673664530503402</v>
      </c>
    </row>
    <row r="29" spans="1:7" x14ac:dyDescent="0.2">
      <c r="A29" s="30" t="s">
        <v>9</v>
      </c>
      <c r="B29" s="18">
        <v>8616.7350000000006</v>
      </c>
      <c r="C29" s="19">
        <v>4.5046480928100996</v>
      </c>
      <c r="D29" s="18">
        <v>23226.612000000001</v>
      </c>
      <c r="E29" s="19">
        <v>1.00536198822282</v>
      </c>
      <c r="F29" s="18">
        <v>0</v>
      </c>
      <c r="G29" s="20">
        <v>0</v>
      </c>
    </row>
    <row r="30" spans="1:7" x14ac:dyDescent="0.2">
      <c r="A30" s="31" t="s">
        <v>10</v>
      </c>
      <c r="B30" s="34">
        <f>SUM(B21:B29)</f>
        <v>75328.727999999988</v>
      </c>
      <c r="C30" s="35">
        <f>((B21*C21)+(B22*C22)+(B23*C23)+(B24*C24)+(B25*C25)+(B26*C26)+(B27*C27)+(B28*C28)+(B29*C29))/B30</f>
        <v>4.3439395801293763</v>
      </c>
      <c r="D30" s="34">
        <f>SUM(D21:D29)</f>
        <v>287001.31400000001</v>
      </c>
      <c r="E30" s="35">
        <f>((D21*E21)+(D22*E22)+(D23*E23)+(D24*E24)+(D25*E25)+(D26*E26)+(D27*E27)+(D28*E28)+(D29*E29))/D30</f>
        <v>1.323006648419037</v>
      </c>
      <c r="F30" s="34">
        <f>SUM(F21:F29)</f>
        <v>3077.7710000000002</v>
      </c>
      <c r="G30" s="35">
        <f>((F21*G21)+(F22*G22)+(F23*G23)+(F24*G24)+(F25*G25)+(F26*G26)+(F27*G27)+(F28*G28)+(F29*G29))/F30</f>
        <v>0.40033531442072834</v>
      </c>
    </row>
    <row r="33" spans="1:7" ht="15" x14ac:dyDescent="0.2">
      <c r="A33" s="23" t="s">
        <v>29</v>
      </c>
    </row>
    <row r="34" spans="1:7" x14ac:dyDescent="0.2">
      <c r="A34" s="1" t="s">
        <v>15</v>
      </c>
    </row>
    <row r="35" spans="1:7" x14ac:dyDescent="0.2">
      <c r="B35" s="39" t="s">
        <v>20</v>
      </c>
      <c r="C35" s="40"/>
      <c r="D35" s="39" t="s">
        <v>23</v>
      </c>
      <c r="E35" s="40"/>
      <c r="F35" s="39" t="s">
        <v>22</v>
      </c>
      <c r="G35" s="40"/>
    </row>
    <row r="36" spans="1:7" x14ac:dyDescent="0.2">
      <c r="A36" s="31" t="s">
        <v>16</v>
      </c>
      <c r="B36" s="32" t="s">
        <v>17</v>
      </c>
      <c r="C36" s="33" t="s">
        <v>18</v>
      </c>
      <c r="D36" s="32" t="s">
        <v>17</v>
      </c>
      <c r="E36" s="33" t="s">
        <v>19</v>
      </c>
      <c r="F36" s="32" t="s">
        <v>17</v>
      </c>
      <c r="G36" s="33" t="s">
        <v>19</v>
      </c>
    </row>
    <row r="37" spans="1:7" x14ac:dyDescent="0.2">
      <c r="A37" s="28" t="s">
        <v>1</v>
      </c>
      <c r="B37" s="11">
        <v>0</v>
      </c>
      <c r="C37" s="13">
        <v>0</v>
      </c>
      <c r="D37" s="11">
        <v>0</v>
      </c>
      <c r="E37" s="13">
        <v>0</v>
      </c>
      <c r="F37" s="11">
        <v>0</v>
      </c>
      <c r="G37" s="13">
        <v>0</v>
      </c>
    </row>
    <row r="38" spans="1:7" x14ac:dyDescent="0.2">
      <c r="A38" s="29" t="s">
        <v>2</v>
      </c>
      <c r="B38" s="14">
        <v>0</v>
      </c>
      <c r="C38" s="16">
        <v>0</v>
      </c>
      <c r="D38" s="14">
        <v>0</v>
      </c>
      <c r="E38" s="16">
        <v>0</v>
      </c>
      <c r="F38" s="14">
        <v>0</v>
      </c>
      <c r="G38" s="16">
        <v>0</v>
      </c>
    </row>
    <row r="39" spans="1:7" x14ac:dyDescent="0.2">
      <c r="A39" s="29" t="s">
        <v>3</v>
      </c>
      <c r="B39" s="14">
        <v>806.23599999999999</v>
      </c>
      <c r="C39" s="15">
        <v>3.07252482771794</v>
      </c>
      <c r="D39" s="14">
        <v>1295.527</v>
      </c>
      <c r="E39" s="15">
        <v>0.56143298595861002</v>
      </c>
      <c r="F39" s="14">
        <v>0</v>
      </c>
      <c r="G39" s="16">
        <v>0</v>
      </c>
    </row>
    <row r="40" spans="1:7" x14ac:dyDescent="0.2">
      <c r="A40" s="29" t="s">
        <v>4</v>
      </c>
      <c r="B40" s="14">
        <v>0</v>
      </c>
      <c r="C40" s="16">
        <v>0</v>
      </c>
      <c r="D40" s="14">
        <v>169.53399999999999</v>
      </c>
      <c r="E40" s="15">
        <v>0.89700000000000002</v>
      </c>
      <c r="F40" s="14">
        <v>0</v>
      </c>
      <c r="G40" s="16">
        <v>0</v>
      </c>
    </row>
    <row r="41" spans="1:7" x14ac:dyDescent="0.2">
      <c r="A41" s="29" t="s">
        <v>5</v>
      </c>
      <c r="B41" s="14">
        <v>0</v>
      </c>
      <c r="C41" s="16">
        <v>0</v>
      </c>
      <c r="D41" s="14">
        <v>0</v>
      </c>
      <c r="E41" s="16">
        <v>0</v>
      </c>
      <c r="F41" s="14">
        <v>0</v>
      </c>
      <c r="G41" s="16">
        <v>0</v>
      </c>
    </row>
    <row r="42" spans="1:7" x14ac:dyDescent="0.2">
      <c r="A42" s="29" t="s">
        <v>6</v>
      </c>
      <c r="B42" s="14">
        <v>1208.4670000000001</v>
      </c>
      <c r="C42" s="15">
        <v>2.9705819844480699</v>
      </c>
      <c r="D42" s="14">
        <v>1162.6669999999999</v>
      </c>
      <c r="E42" s="15">
        <v>0.849450636338694</v>
      </c>
      <c r="F42" s="14">
        <v>0</v>
      </c>
      <c r="G42" s="16">
        <v>0</v>
      </c>
    </row>
    <row r="43" spans="1:7" x14ac:dyDescent="0.2">
      <c r="A43" s="29" t="s">
        <v>7</v>
      </c>
      <c r="B43" s="14">
        <v>736.98</v>
      </c>
      <c r="C43" s="15">
        <v>3.37025928383403</v>
      </c>
      <c r="D43" s="14">
        <v>5105.6419999999998</v>
      </c>
      <c r="E43" s="15">
        <v>0.84198822655407501</v>
      </c>
      <c r="F43" s="14">
        <v>0</v>
      </c>
      <c r="G43" s="16">
        <v>0</v>
      </c>
    </row>
    <row r="44" spans="1:7" x14ac:dyDescent="0.2">
      <c r="A44" s="29" t="s">
        <v>8</v>
      </c>
      <c r="B44" s="14">
        <v>1430.239</v>
      </c>
      <c r="C44" s="15">
        <v>4.6806183064508797</v>
      </c>
      <c r="D44" s="14">
        <v>9112.2039999999997</v>
      </c>
      <c r="E44" s="15">
        <v>2.5727330708355498</v>
      </c>
      <c r="F44" s="14">
        <v>0</v>
      </c>
      <c r="G44" s="16">
        <v>0</v>
      </c>
    </row>
    <row r="45" spans="1:7" x14ac:dyDescent="0.2">
      <c r="A45" s="30" t="s">
        <v>9</v>
      </c>
      <c r="B45" s="18">
        <v>15.269</v>
      </c>
      <c r="C45" s="19">
        <v>3.5822843670181399</v>
      </c>
      <c r="D45" s="18">
        <v>6.4000000000000001E-2</v>
      </c>
      <c r="E45" s="20">
        <v>0.47499999999999998</v>
      </c>
      <c r="F45" s="18">
        <v>0</v>
      </c>
      <c r="G45" s="20">
        <v>0</v>
      </c>
    </row>
    <row r="46" spans="1:7" x14ac:dyDescent="0.2">
      <c r="A46" s="31" t="s">
        <v>10</v>
      </c>
      <c r="B46" s="34">
        <f>SUM(B37:B45)</f>
        <v>4197.1910000000007</v>
      </c>
      <c r="C46" s="35">
        <f>((B37*C37)+(B38*C38)+(B39*C39)+(B40*C40)+(B41*C41)+(B42*C42)+(B43*C43)+(B44*C44)+(B45*C45))/B46</f>
        <v>3.6452820133751378</v>
      </c>
      <c r="D46" s="34">
        <f>SUM(D37:D45)</f>
        <v>16845.637999999999</v>
      </c>
      <c r="E46" s="35">
        <f>((D37*E37)+(D38*E38)+(D39*E39)+(D40*E40)+(D41*E41)+(D42*E42)+(D43*E43)+(D44*E44)+(D45*E45))/D46</f>
        <v>1.7576800145533211</v>
      </c>
      <c r="F46" s="34">
        <f>SUM(F37:F45)</f>
        <v>0</v>
      </c>
      <c r="G46" s="37">
        <v>0</v>
      </c>
    </row>
    <row r="49" spans="1:1" ht="15" x14ac:dyDescent="0.2">
      <c r="A49" s="27" t="s">
        <v>11</v>
      </c>
    </row>
    <row r="50" spans="1:1" x14ac:dyDescent="0.2">
      <c r="A50" s="21" t="s">
        <v>12</v>
      </c>
    </row>
    <row r="51" spans="1:1" x14ac:dyDescent="0.2">
      <c r="A51" s="22" t="s">
        <v>13</v>
      </c>
    </row>
  </sheetData>
  <mergeCells count="9">
    <mergeCell ref="B35:C35"/>
    <mergeCell ref="D35:E35"/>
    <mergeCell ref="F35:G35"/>
    <mergeCell ref="B10:C10"/>
    <mergeCell ref="D10:E10"/>
    <mergeCell ref="F10:G10"/>
    <mergeCell ref="B19:C19"/>
    <mergeCell ref="D19:E19"/>
    <mergeCell ref="F19:G19"/>
  </mergeCells>
  <pageMargins left="0.7" right="0.7" top="0.78740157499999996" bottom="0.78740157499999996" header="0.3" footer="0.3"/>
  <ignoredErrors>
    <ignoredError sqref="D30:F30 C30 C46:D46 E46:F46 C14:E14 F14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selection activeCell="A6" sqref="A6"/>
    </sheetView>
  </sheetViews>
  <sheetFormatPr baseColWidth="10" defaultRowHeight="12.75" x14ac:dyDescent="0.2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2" customFormat="1" ht="27" x14ac:dyDescent="0.35">
      <c r="A1" s="25" t="s">
        <v>21</v>
      </c>
      <c r="B1" s="3"/>
      <c r="C1" s="4"/>
      <c r="D1" s="4"/>
      <c r="E1" s="4"/>
      <c r="F1" s="4"/>
      <c r="G1" s="4"/>
      <c r="H1" s="4"/>
    </row>
    <row r="2" spans="1:8" s="7" customFormat="1" ht="18" x14ac:dyDescent="0.25">
      <c r="A2" s="26" t="s">
        <v>14</v>
      </c>
      <c r="B2" s="5"/>
      <c r="C2" s="6"/>
      <c r="D2" s="6"/>
      <c r="E2" s="6"/>
      <c r="F2" s="6"/>
      <c r="G2" s="6"/>
      <c r="H2" s="6"/>
    </row>
    <row r="3" spans="1:8" s="7" customFormat="1" x14ac:dyDescent="0.2">
      <c r="B3" s="5"/>
      <c r="C3" s="6"/>
      <c r="D3" s="6"/>
      <c r="E3" s="6"/>
      <c r="F3" s="6"/>
      <c r="G3" s="6"/>
      <c r="H3" s="6"/>
    </row>
    <row r="4" spans="1:8" s="7" customFormat="1" x14ac:dyDescent="0.2">
      <c r="A4" s="24" t="s">
        <v>0</v>
      </c>
      <c r="B4" s="5"/>
      <c r="C4" s="6"/>
      <c r="D4" s="6"/>
      <c r="E4" s="6"/>
      <c r="F4" s="6"/>
      <c r="G4" s="6"/>
      <c r="H4" s="6"/>
    </row>
    <row r="5" spans="1:8" x14ac:dyDescent="0.2">
      <c r="A5" s="8" t="s">
        <v>72</v>
      </c>
      <c r="B5" s="9"/>
      <c r="C5" s="10"/>
      <c r="D5" s="10"/>
      <c r="E5" s="10"/>
      <c r="F5" s="10"/>
      <c r="G5" s="10"/>
      <c r="H5" s="10"/>
    </row>
    <row r="8" spans="1:8" ht="15" x14ac:dyDescent="0.2">
      <c r="A8" s="23" t="s">
        <v>59</v>
      </c>
    </row>
    <row r="9" spans="1:8" x14ac:dyDescent="0.2">
      <c r="A9" s="1" t="s">
        <v>15</v>
      </c>
    </row>
    <row r="10" spans="1:8" x14ac:dyDescent="0.2">
      <c r="B10" s="39" t="s">
        <v>20</v>
      </c>
      <c r="C10" s="40"/>
      <c r="D10" s="39" t="s">
        <v>23</v>
      </c>
      <c r="E10" s="40"/>
      <c r="F10" s="39" t="s">
        <v>22</v>
      </c>
      <c r="G10" s="40"/>
    </row>
    <row r="11" spans="1:8" x14ac:dyDescent="0.2">
      <c r="A11" s="31" t="s">
        <v>26</v>
      </c>
      <c r="B11" s="32" t="s">
        <v>17</v>
      </c>
      <c r="C11" s="33" t="s">
        <v>18</v>
      </c>
      <c r="D11" s="32" t="s">
        <v>17</v>
      </c>
      <c r="E11" s="33" t="s">
        <v>19</v>
      </c>
      <c r="F11" s="32" t="s">
        <v>17</v>
      </c>
      <c r="G11" s="33" t="s">
        <v>19</v>
      </c>
    </row>
    <row r="12" spans="1:8" x14ac:dyDescent="0.2">
      <c r="A12" s="28" t="s">
        <v>24</v>
      </c>
      <c r="B12" s="11">
        <f t="shared" ref="B12:G12" si="0">B30</f>
        <v>65.221999999999994</v>
      </c>
      <c r="C12" s="12">
        <f t="shared" si="0"/>
        <v>4.3980852166446942</v>
      </c>
      <c r="D12" s="11">
        <f t="shared" si="0"/>
        <v>140568.20800000004</v>
      </c>
      <c r="E12" s="12">
        <f t="shared" si="0"/>
        <v>3.5595505005939891</v>
      </c>
      <c r="F12" s="11">
        <f t="shared" si="0"/>
        <v>283431.61099999992</v>
      </c>
      <c r="G12" s="12">
        <f t="shared" si="0"/>
        <v>0.84518894742478246</v>
      </c>
    </row>
    <row r="13" spans="1:8" x14ac:dyDescent="0.2">
      <c r="A13" s="29" t="s">
        <v>25</v>
      </c>
      <c r="B13" s="14">
        <f t="shared" ref="B13:G13" si="1">B46</f>
        <v>60.876999999999995</v>
      </c>
      <c r="C13" s="15">
        <f t="shared" si="1"/>
        <v>8.4051349770849395</v>
      </c>
      <c r="D13" s="14">
        <f t="shared" si="1"/>
        <v>5057.1760000000004</v>
      </c>
      <c r="E13" s="15">
        <f t="shared" si="1"/>
        <v>2.8390797514264854</v>
      </c>
      <c r="F13" s="14">
        <f t="shared" si="1"/>
        <v>14934.165999999999</v>
      </c>
      <c r="G13" s="15">
        <f t="shared" si="1"/>
        <v>1.3170272634574949</v>
      </c>
    </row>
    <row r="14" spans="1:8" x14ac:dyDescent="0.2">
      <c r="A14" s="31" t="s">
        <v>10</v>
      </c>
      <c r="B14" s="34">
        <f>SUM(B12:B13)</f>
        <v>126.09899999999999</v>
      </c>
      <c r="C14" s="35">
        <f>((B12*C12)+(B13*C13))/B14</f>
        <v>6.3325745327084286</v>
      </c>
      <c r="D14" s="34">
        <f>SUM(D12:D13)</f>
        <v>145625.38400000005</v>
      </c>
      <c r="E14" s="35">
        <f>((D12*E12)+(D13*E13))/D14</f>
        <v>3.5345304987144273</v>
      </c>
      <c r="F14" s="34">
        <f>SUM(F12:F13)</f>
        <v>298365.77699999994</v>
      </c>
      <c r="G14" s="35">
        <f>((F12*G12)+(F13*G13))/F14</f>
        <v>0.86880597149384309</v>
      </c>
    </row>
    <row r="17" spans="1:7" ht="15" x14ac:dyDescent="0.2">
      <c r="A17" s="23" t="s">
        <v>60</v>
      </c>
    </row>
    <row r="18" spans="1:7" x14ac:dyDescent="0.2">
      <c r="A18" s="1" t="s">
        <v>15</v>
      </c>
    </row>
    <row r="19" spans="1:7" x14ac:dyDescent="0.2">
      <c r="B19" s="39" t="s">
        <v>20</v>
      </c>
      <c r="C19" s="40"/>
      <c r="D19" s="39" t="s">
        <v>23</v>
      </c>
      <c r="E19" s="40"/>
      <c r="F19" s="39" t="s">
        <v>22</v>
      </c>
      <c r="G19" s="40"/>
    </row>
    <row r="20" spans="1:7" x14ac:dyDescent="0.2">
      <c r="A20" s="31" t="s">
        <v>16</v>
      </c>
      <c r="B20" s="32" t="s">
        <v>17</v>
      </c>
      <c r="C20" s="33" t="s">
        <v>18</v>
      </c>
      <c r="D20" s="32" t="s">
        <v>17</v>
      </c>
      <c r="E20" s="33" t="s">
        <v>19</v>
      </c>
      <c r="F20" s="32" t="s">
        <v>17</v>
      </c>
      <c r="G20" s="33" t="s">
        <v>19</v>
      </c>
    </row>
    <row r="21" spans="1:7" x14ac:dyDescent="0.2">
      <c r="A21" s="28" t="s">
        <v>1</v>
      </c>
      <c r="B21" s="11">
        <v>0</v>
      </c>
      <c r="C21" s="13">
        <v>0</v>
      </c>
      <c r="D21" s="11">
        <v>14383.42</v>
      </c>
      <c r="E21" s="12">
        <v>3.55903702547795</v>
      </c>
      <c r="F21" s="11">
        <v>22950.404999999999</v>
      </c>
      <c r="G21" s="12">
        <v>0.65027781775528604</v>
      </c>
    </row>
    <row r="22" spans="1:7" x14ac:dyDescent="0.2">
      <c r="A22" s="29" t="s">
        <v>2</v>
      </c>
      <c r="B22" s="14">
        <v>0</v>
      </c>
      <c r="C22" s="16">
        <v>0</v>
      </c>
      <c r="D22" s="14">
        <v>23953.327000000001</v>
      </c>
      <c r="E22" s="15">
        <v>3.4593308686513602</v>
      </c>
      <c r="F22" s="14">
        <v>38691.870999999999</v>
      </c>
      <c r="G22" s="15">
        <v>0.71268201243098295</v>
      </c>
    </row>
    <row r="23" spans="1:7" x14ac:dyDescent="0.2">
      <c r="A23" s="29" t="s">
        <v>3</v>
      </c>
      <c r="B23" s="14">
        <v>48.5</v>
      </c>
      <c r="C23" s="15">
        <v>2.6618874432989701</v>
      </c>
      <c r="D23" s="14">
        <v>22728.93</v>
      </c>
      <c r="E23" s="15">
        <v>3.45619791494804</v>
      </c>
      <c r="F23" s="14">
        <v>59192.758000000002</v>
      </c>
      <c r="G23" s="15">
        <v>0.70878015683945705</v>
      </c>
    </row>
    <row r="24" spans="1:7" x14ac:dyDescent="0.2">
      <c r="A24" s="29" t="s">
        <v>4</v>
      </c>
      <c r="B24" s="14">
        <v>0</v>
      </c>
      <c r="C24" s="16">
        <v>0</v>
      </c>
      <c r="D24" s="14">
        <v>7908.7489999999998</v>
      </c>
      <c r="E24" s="15">
        <v>3.2487607792332298</v>
      </c>
      <c r="F24" s="17">
        <v>16721.375</v>
      </c>
      <c r="G24" s="38">
        <v>0.93037458558282404</v>
      </c>
    </row>
    <row r="25" spans="1:7" x14ac:dyDescent="0.2">
      <c r="A25" s="29" t="s">
        <v>5</v>
      </c>
      <c r="B25" s="14">
        <v>4.484</v>
      </c>
      <c r="C25" s="15">
        <v>9.8800000000000008</v>
      </c>
      <c r="D25" s="14">
        <v>23331.471000000001</v>
      </c>
      <c r="E25" s="15">
        <v>3.5761086312988999</v>
      </c>
      <c r="F25" s="14">
        <v>16083.805</v>
      </c>
      <c r="G25" s="15">
        <v>0.76613788347968703</v>
      </c>
    </row>
    <row r="26" spans="1:7" x14ac:dyDescent="0.2">
      <c r="A26" s="29" t="s">
        <v>6</v>
      </c>
      <c r="B26" s="14">
        <v>3.3490000000000002</v>
      </c>
      <c r="C26" s="15">
        <v>10.4742194684981</v>
      </c>
      <c r="D26" s="14">
        <v>4926.9560000000001</v>
      </c>
      <c r="E26" s="15">
        <v>4.0848977652733298</v>
      </c>
      <c r="F26" s="14">
        <v>43654.588000000003</v>
      </c>
      <c r="G26" s="15">
        <v>1.08180226204403</v>
      </c>
    </row>
    <row r="27" spans="1:7" x14ac:dyDescent="0.2">
      <c r="A27" s="29" t="s">
        <v>7</v>
      </c>
      <c r="B27" s="14">
        <v>0</v>
      </c>
      <c r="C27" s="16">
        <v>0</v>
      </c>
      <c r="D27" s="14">
        <v>11735.846</v>
      </c>
      <c r="E27" s="15">
        <v>3.6766782567698999</v>
      </c>
      <c r="F27" s="14">
        <v>23606.892</v>
      </c>
      <c r="G27" s="15">
        <v>0.94175670164458702</v>
      </c>
    </row>
    <row r="28" spans="1:7" x14ac:dyDescent="0.2">
      <c r="A28" s="29" t="s">
        <v>8</v>
      </c>
      <c r="B28" s="14">
        <v>0</v>
      </c>
      <c r="C28" s="16">
        <v>0</v>
      </c>
      <c r="D28" s="14">
        <v>15907.646000000001</v>
      </c>
      <c r="E28" s="15">
        <v>3.6254447524165401</v>
      </c>
      <c r="F28" s="14">
        <v>41290.709000000003</v>
      </c>
      <c r="G28" s="15">
        <v>1.06284579070803</v>
      </c>
    </row>
    <row r="29" spans="1:7" x14ac:dyDescent="0.2">
      <c r="A29" s="30" t="s">
        <v>9</v>
      </c>
      <c r="B29" s="18">
        <v>8.8889999999999993</v>
      </c>
      <c r="C29" s="19">
        <v>8.8165476431544594</v>
      </c>
      <c r="D29" s="18">
        <v>15691.862999999999</v>
      </c>
      <c r="E29" s="19">
        <v>3.67537655528856</v>
      </c>
      <c r="F29" s="18">
        <v>21239.207999999999</v>
      </c>
      <c r="G29" s="19">
        <v>0.65335210211228201</v>
      </c>
    </row>
    <row r="30" spans="1:7" x14ac:dyDescent="0.2">
      <c r="A30" s="31" t="s">
        <v>10</v>
      </c>
      <c r="B30" s="34">
        <f>SUM(B21:B29)</f>
        <v>65.221999999999994</v>
      </c>
      <c r="C30" s="35">
        <f>((B21*C21)+(B22*C22)+(B23*C23)+(B24*C24)+(B25*C25)+(B26*C26)+(B27*C27)+(B28*C28)+(B29*C29))/B30</f>
        <v>4.3980852166446942</v>
      </c>
      <c r="D30" s="34">
        <f>SUM(D21:D29)</f>
        <v>140568.20800000004</v>
      </c>
      <c r="E30" s="35">
        <f>((D21*E21)+(D22*E22)+(D23*E23)+(D24*E24)+(D25*E25)+(D26*E26)+(D27*E27)+(D28*E28)+(D29*E29))/D30</f>
        <v>3.5595505005939891</v>
      </c>
      <c r="F30" s="34">
        <f>SUM(F21:F29)</f>
        <v>283431.61099999992</v>
      </c>
      <c r="G30" s="35">
        <f>((F21*G21)+(F22*G22)+(F23*G23)+(F24*G24)+(F25*G25)+(F26*G26)+(F27*G27)+(F28*G28)+(F29*G29))/F30</f>
        <v>0.84518894742478246</v>
      </c>
    </row>
    <row r="33" spans="1:7" ht="15" x14ac:dyDescent="0.2">
      <c r="A33" s="23" t="s">
        <v>61</v>
      </c>
    </row>
    <row r="34" spans="1:7" x14ac:dyDescent="0.2">
      <c r="A34" s="1" t="s">
        <v>15</v>
      </c>
    </row>
    <row r="35" spans="1:7" x14ac:dyDescent="0.2">
      <c r="B35" s="39" t="s">
        <v>20</v>
      </c>
      <c r="C35" s="40"/>
      <c r="D35" s="39" t="s">
        <v>23</v>
      </c>
      <c r="E35" s="40"/>
      <c r="F35" s="39" t="s">
        <v>22</v>
      </c>
      <c r="G35" s="40"/>
    </row>
    <row r="36" spans="1:7" x14ac:dyDescent="0.2">
      <c r="A36" s="31" t="s">
        <v>16</v>
      </c>
      <c r="B36" s="32" t="s">
        <v>17</v>
      </c>
      <c r="C36" s="33" t="s">
        <v>18</v>
      </c>
      <c r="D36" s="32" t="s">
        <v>17</v>
      </c>
      <c r="E36" s="33" t="s">
        <v>19</v>
      </c>
      <c r="F36" s="32" t="s">
        <v>17</v>
      </c>
      <c r="G36" s="33" t="s">
        <v>19</v>
      </c>
    </row>
    <row r="37" spans="1:7" x14ac:dyDescent="0.2">
      <c r="A37" s="28" t="s">
        <v>1</v>
      </c>
      <c r="B37" s="11">
        <v>0</v>
      </c>
      <c r="C37" s="13">
        <v>0</v>
      </c>
      <c r="D37" s="11">
        <v>0</v>
      </c>
      <c r="E37" s="13">
        <v>0</v>
      </c>
      <c r="F37" s="11">
        <v>0</v>
      </c>
      <c r="G37" s="13">
        <v>0</v>
      </c>
    </row>
    <row r="38" spans="1:7" x14ac:dyDescent="0.2">
      <c r="A38" s="29" t="s">
        <v>2</v>
      </c>
      <c r="B38" s="14">
        <v>0</v>
      </c>
      <c r="C38" s="16">
        <v>0</v>
      </c>
      <c r="D38" s="14">
        <v>0</v>
      </c>
      <c r="E38" s="16">
        <v>0</v>
      </c>
      <c r="F38" s="14">
        <v>0</v>
      </c>
      <c r="G38" s="16">
        <v>0</v>
      </c>
    </row>
    <row r="39" spans="1:7" x14ac:dyDescent="0.2">
      <c r="A39" s="29" t="s">
        <v>3</v>
      </c>
      <c r="B39" s="14">
        <v>0</v>
      </c>
      <c r="C39" s="16">
        <v>0</v>
      </c>
      <c r="D39" s="14">
        <v>878.60400000000004</v>
      </c>
      <c r="E39" s="15">
        <v>2.52842512554006</v>
      </c>
      <c r="F39" s="14">
        <v>1101.634</v>
      </c>
      <c r="G39" s="15">
        <v>0.45235541477477997</v>
      </c>
    </row>
    <row r="40" spans="1:7" x14ac:dyDescent="0.2">
      <c r="A40" s="29" t="s">
        <v>4</v>
      </c>
      <c r="B40" s="14">
        <v>0</v>
      </c>
      <c r="C40" s="16">
        <v>0</v>
      </c>
      <c r="D40" s="14">
        <v>0</v>
      </c>
      <c r="E40" s="16">
        <v>0</v>
      </c>
      <c r="F40" s="14">
        <v>0</v>
      </c>
      <c r="G40" s="16">
        <v>0</v>
      </c>
    </row>
    <row r="41" spans="1:7" x14ac:dyDescent="0.2">
      <c r="A41" s="29" t="s">
        <v>5</v>
      </c>
      <c r="B41" s="14">
        <v>0</v>
      </c>
      <c r="C41" s="16">
        <v>0</v>
      </c>
      <c r="D41" s="14">
        <v>0</v>
      </c>
      <c r="E41" s="16">
        <v>0</v>
      </c>
      <c r="F41" s="14">
        <v>0</v>
      </c>
      <c r="G41" s="16">
        <v>0</v>
      </c>
    </row>
    <row r="42" spans="1:7" x14ac:dyDescent="0.2">
      <c r="A42" s="29" t="s">
        <v>6</v>
      </c>
      <c r="B42" s="14">
        <v>15.000999999999999</v>
      </c>
      <c r="C42" s="15">
        <v>9.9870000000000001</v>
      </c>
      <c r="D42" s="14">
        <v>770.64700000000005</v>
      </c>
      <c r="E42" s="15">
        <v>2.0839265487311298</v>
      </c>
      <c r="F42" s="14">
        <v>1656.798</v>
      </c>
      <c r="G42" s="15">
        <v>0.49583952298348999</v>
      </c>
    </row>
    <row r="43" spans="1:7" x14ac:dyDescent="0.2">
      <c r="A43" s="29" t="s">
        <v>7</v>
      </c>
      <c r="B43" s="14">
        <v>43.220999999999997</v>
      </c>
      <c r="C43" s="15">
        <v>8.3720525901760698</v>
      </c>
      <c r="D43" s="14">
        <v>2442.8910000000001</v>
      </c>
      <c r="E43" s="15">
        <v>2.82834007534515</v>
      </c>
      <c r="F43" s="14">
        <v>3256.951</v>
      </c>
      <c r="G43" s="15">
        <v>0.50057340807399298</v>
      </c>
    </row>
    <row r="44" spans="1:7" x14ac:dyDescent="0.2">
      <c r="A44" s="29" t="s">
        <v>8</v>
      </c>
      <c r="B44" s="14">
        <v>0</v>
      </c>
      <c r="C44" s="16">
        <v>0</v>
      </c>
      <c r="D44" s="14">
        <v>965.03399999999999</v>
      </c>
      <c r="E44" s="15">
        <v>3.7521406437493399</v>
      </c>
      <c r="F44" s="14">
        <v>8918.7829999999994</v>
      </c>
      <c r="G44" s="15">
        <v>1.8745298189226001</v>
      </c>
    </row>
    <row r="45" spans="1:7" x14ac:dyDescent="0.2">
      <c r="A45" s="30" t="s">
        <v>9</v>
      </c>
      <c r="B45" s="18">
        <v>2.6549999999999998</v>
      </c>
      <c r="C45" s="19">
        <v>6.0000000000000001E-3</v>
      </c>
      <c r="D45" s="18">
        <v>0</v>
      </c>
      <c r="E45" s="20">
        <v>0</v>
      </c>
      <c r="F45" s="18">
        <v>0</v>
      </c>
      <c r="G45" s="20">
        <v>0</v>
      </c>
    </row>
    <row r="46" spans="1:7" x14ac:dyDescent="0.2">
      <c r="A46" s="31" t="s">
        <v>10</v>
      </c>
      <c r="B46" s="34">
        <f>SUM(B37:B45)</f>
        <v>60.876999999999995</v>
      </c>
      <c r="C46" s="35">
        <f>((B37*C37)+(B38*C38)+(B39*C39)+(B40*C40)+(B41*C41)+(B42*C42)+(B43*C43)+(B44*C44)+(B45*C45))/B46</f>
        <v>8.4051349770849395</v>
      </c>
      <c r="D46" s="34">
        <f>SUM(D37:D45)</f>
        <v>5057.1760000000004</v>
      </c>
      <c r="E46" s="35">
        <f>((D37*E37)+(D38*E38)+(D39*E39)+(D40*E40)+(D41*E41)+(D42*E42)+(D43*E43)+(D44*E44)+(D45*E45))/D46</f>
        <v>2.8390797514264854</v>
      </c>
      <c r="F46" s="34">
        <f>SUM(F37:F45)</f>
        <v>14934.165999999999</v>
      </c>
      <c r="G46" s="35">
        <f>((F37*G37)+(F38*G38)+(F39*G39)+(F40*G40)+(F41*G41)+(F42*G42)+(F43*G43)+(F44*G44)+(F45*G45))/F46</f>
        <v>1.3170272634574949</v>
      </c>
    </row>
    <row r="49" spans="1:1" ht="15" x14ac:dyDescent="0.2">
      <c r="A49" s="27" t="s">
        <v>11</v>
      </c>
    </row>
    <row r="50" spans="1:1" x14ac:dyDescent="0.2">
      <c r="A50" s="21" t="s">
        <v>12</v>
      </c>
    </row>
    <row r="51" spans="1:1" x14ac:dyDescent="0.2">
      <c r="A51" s="22" t="s">
        <v>13</v>
      </c>
    </row>
  </sheetData>
  <mergeCells count="9">
    <mergeCell ref="B35:C35"/>
    <mergeCell ref="D35:E35"/>
    <mergeCell ref="F35:G35"/>
    <mergeCell ref="B10:C10"/>
    <mergeCell ref="D10:E10"/>
    <mergeCell ref="F10:G10"/>
    <mergeCell ref="B19:C19"/>
    <mergeCell ref="D19:E19"/>
    <mergeCell ref="F19:G19"/>
  </mergeCells>
  <pageMargins left="0.7" right="0.7" top="0.75" bottom="0.75" header="0.3" footer="0.3"/>
  <ignoredErrors>
    <ignoredError sqref="D14:F14 C14 C30:D30 E30:F30 C46:D46 E46:F46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selection activeCell="A6" sqref="A6"/>
    </sheetView>
  </sheetViews>
  <sheetFormatPr baseColWidth="10" defaultRowHeight="12.75" x14ac:dyDescent="0.2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2" customFormat="1" ht="27" x14ac:dyDescent="0.35">
      <c r="A1" s="25" t="s">
        <v>21</v>
      </c>
      <c r="B1" s="3"/>
      <c r="C1" s="4"/>
      <c r="D1" s="4"/>
      <c r="E1" s="4"/>
      <c r="F1" s="4"/>
      <c r="G1" s="4"/>
      <c r="H1" s="4"/>
    </row>
    <row r="2" spans="1:8" s="7" customFormat="1" ht="18" x14ac:dyDescent="0.25">
      <c r="A2" s="26" t="s">
        <v>14</v>
      </c>
      <c r="B2" s="5"/>
      <c r="C2" s="6"/>
      <c r="D2" s="6"/>
      <c r="E2" s="6"/>
      <c r="F2" s="6"/>
      <c r="G2" s="6"/>
      <c r="H2" s="6"/>
    </row>
    <row r="3" spans="1:8" s="7" customFormat="1" x14ac:dyDescent="0.2">
      <c r="B3" s="5"/>
      <c r="C3" s="6"/>
      <c r="D3" s="6"/>
      <c r="E3" s="6"/>
      <c r="F3" s="6"/>
      <c r="G3" s="6"/>
      <c r="H3" s="6"/>
    </row>
    <row r="4" spans="1:8" s="7" customFormat="1" x14ac:dyDescent="0.2">
      <c r="A4" s="24" t="s">
        <v>0</v>
      </c>
      <c r="B4" s="5"/>
      <c r="C4" s="6"/>
      <c r="D4" s="6"/>
      <c r="E4" s="6"/>
      <c r="F4" s="6"/>
      <c r="G4" s="6"/>
      <c r="H4" s="6"/>
    </row>
    <row r="5" spans="1:8" x14ac:dyDescent="0.2">
      <c r="A5" s="8" t="s">
        <v>73</v>
      </c>
      <c r="B5" s="9"/>
      <c r="C5" s="10"/>
      <c r="D5" s="10"/>
      <c r="E5" s="10"/>
      <c r="F5" s="10"/>
      <c r="G5" s="10"/>
      <c r="H5" s="10"/>
    </row>
    <row r="8" spans="1:8" ht="15" x14ac:dyDescent="0.2">
      <c r="A8" s="23" t="s">
        <v>63</v>
      </c>
    </row>
    <row r="9" spans="1:8" x14ac:dyDescent="0.2">
      <c r="A9" s="1" t="s">
        <v>15</v>
      </c>
    </row>
    <row r="10" spans="1:8" x14ac:dyDescent="0.2">
      <c r="B10" s="39" t="s">
        <v>20</v>
      </c>
      <c r="C10" s="40"/>
      <c r="D10" s="39" t="s">
        <v>23</v>
      </c>
      <c r="E10" s="40"/>
      <c r="F10" s="39" t="s">
        <v>22</v>
      </c>
      <c r="G10" s="40"/>
    </row>
    <row r="11" spans="1:8" x14ac:dyDescent="0.2">
      <c r="A11" s="31" t="s">
        <v>26</v>
      </c>
      <c r="B11" s="32" t="s">
        <v>17</v>
      </c>
      <c r="C11" s="33" t="s">
        <v>18</v>
      </c>
      <c r="D11" s="32" t="s">
        <v>17</v>
      </c>
      <c r="E11" s="33" t="s">
        <v>19</v>
      </c>
      <c r="F11" s="32" t="s">
        <v>17</v>
      </c>
      <c r="G11" s="33" t="s">
        <v>19</v>
      </c>
    </row>
    <row r="12" spans="1:8" x14ac:dyDescent="0.2">
      <c r="A12" s="28" t="s">
        <v>24</v>
      </c>
      <c r="B12" s="11">
        <f t="shared" ref="B12:G12" si="0">B30</f>
        <v>44.340999999999994</v>
      </c>
      <c r="C12" s="12">
        <f t="shared" si="0"/>
        <v>4.041437428113932</v>
      </c>
      <c r="D12" s="11">
        <f t="shared" si="0"/>
        <v>114988.94499999999</v>
      </c>
      <c r="E12" s="12">
        <f t="shared" si="0"/>
        <v>3.8356311355669876</v>
      </c>
      <c r="F12" s="11">
        <f t="shared" si="0"/>
        <v>292496.04300000001</v>
      </c>
      <c r="G12" s="12">
        <f t="shared" si="0"/>
        <v>1.0288427659959825</v>
      </c>
    </row>
    <row r="13" spans="1:8" x14ac:dyDescent="0.2">
      <c r="A13" s="29" t="s">
        <v>25</v>
      </c>
      <c r="B13" s="14">
        <f t="shared" ref="B13:G13" si="1">B46</f>
        <v>3.9460000000000002</v>
      </c>
      <c r="C13" s="15">
        <f t="shared" si="1"/>
        <v>2.1727212366953874</v>
      </c>
      <c r="D13" s="14">
        <f t="shared" si="1"/>
        <v>3781.241</v>
      </c>
      <c r="E13" s="15">
        <f t="shared" si="1"/>
        <v>2.9543446524566908</v>
      </c>
      <c r="F13" s="14">
        <f t="shared" si="1"/>
        <v>16464.795999999998</v>
      </c>
      <c r="G13" s="15">
        <f t="shared" si="1"/>
        <v>1.302926680537067</v>
      </c>
    </row>
    <row r="14" spans="1:8" x14ac:dyDescent="0.2">
      <c r="A14" s="31" t="s">
        <v>10</v>
      </c>
      <c r="B14" s="34">
        <f>SUM(B12:B13)</f>
        <v>48.286999999999992</v>
      </c>
      <c r="C14" s="35">
        <f>((B12*C12)+(B13*C13))/B14</f>
        <v>3.888726468821833</v>
      </c>
      <c r="D14" s="34">
        <f>SUM(D12:D13)</f>
        <v>118770.18599999999</v>
      </c>
      <c r="E14" s="35">
        <f>((D12*E12)+(D13*E13))/D14</f>
        <v>3.80757395476336</v>
      </c>
      <c r="F14" s="34">
        <f>SUM(F12:F13)</f>
        <v>308960.83899999998</v>
      </c>
      <c r="G14" s="35">
        <f>((F12*G12)+(F13*G13))/F14</f>
        <v>1.0434489398865203</v>
      </c>
    </row>
    <row r="17" spans="1:7" ht="15" x14ac:dyDescent="0.2">
      <c r="A17" s="23" t="s">
        <v>64</v>
      </c>
    </row>
    <row r="18" spans="1:7" x14ac:dyDescent="0.2">
      <c r="A18" s="1" t="s">
        <v>15</v>
      </c>
    </row>
    <row r="19" spans="1:7" x14ac:dyDescent="0.2">
      <c r="B19" s="39" t="s">
        <v>20</v>
      </c>
      <c r="C19" s="40"/>
      <c r="D19" s="39" t="s">
        <v>23</v>
      </c>
      <c r="E19" s="40"/>
      <c r="F19" s="39" t="s">
        <v>22</v>
      </c>
      <c r="G19" s="40"/>
    </row>
    <row r="20" spans="1:7" x14ac:dyDescent="0.2">
      <c r="A20" s="31" t="s">
        <v>16</v>
      </c>
      <c r="B20" s="32" t="s">
        <v>17</v>
      </c>
      <c r="C20" s="33" t="s">
        <v>18</v>
      </c>
      <c r="D20" s="32" t="s">
        <v>17</v>
      </c>
      <c r="E20" s="33" t="s">
        <v>19</v>
      </c>
      <c r="F20" s="32" t="s">
        <v>17</v>
      </c>
      <c r="G20" s="33" t="s">
        <v>19</v>
      </c>
    </row>
    <row r="21" spans="1:7" x14ac:dyDescent="0.2">
      <c r="A21" s="28" t="s">
        <v>1</v>
      </c>
      <c r="B21" s="11">
        <v>0</v>
      </c>
      <c r="C21" s="13">
        <v>0</v>
      </c>
      <c r="D21" s="11">
        <v>11948.688</v>
      </c>
      <c r="E21" s="12">
        <v>3.80439684675004</v>
      </c>
      <c r="F21" s="11">
        <v>23898.503000000001</v>
      </c>
      <c r="G21" s="12">
        <v>0.81029015386444903</v>
      </c>
    </row>
    <row r="22" spans="1:7" x14ac:dyDescent="0.2">
      <c r="A22" s="29" t="s">
        <v>2</v>
      </c>
      <c r="B22" s="14">
        <v>0</v>
      </c>
      <c r="C22" s="16">
        <v>0</v>
      </c>
      <c r="D22" s="14">
        <v>20560.053</v>
      </c>
      <c r="E22" s="15">
        <v>3.6213643568914899</v>
      </c>
      <c r="F22" s="14">
        <v>39058.275999999998</v>
      </c>
      <c r="G22" s="15">
        <v>0.87107327653171396</v>
      </c>
    </row>
    <row r="23" spans="1:7" x14ac:dyDescent="0.2">
      <c r="A23" s="29" t="s">
        <v>3</v>
      </c>
      <c r="B23" s="14">
        <v>31.488</v>
      </c>
      <c r="C23" s="15">
        <v>2.2342518102134101</v>
      </c>
      <c r="D23" s="14">
        <v>17268.97</v>
      </c>
      <c r="E23" s="15">
        <v>3.6053905130416002</v>
      </c>
      <c r="F23" s="14">
        <v>62104.491999999998</v>
      </c>
      <c r="G23" s="15">
        <v>0.88540374800908095</v>
      </c>
    </row>
    <row r="24" spans="1:7" x14ac:dyDescent="0.2">
      <c r="A24" s="29" t="s">
        <v>4</v>
      </c>
      <c r="B24" s="14">
        <v>0</v>
      </c>
      <c r="C24" s="16">
        <v>0</v>
      </c>
      <c r="D24" s="14">
        <v>6939.4470000000001</v>
      </c>
      <c r="E24" s="15">
        <v>3.6906034097529701</v>
      </c>
      <c r="F24" s="17">
        <v>16676.724999999999</v>
      </c>
      <c r="G24" s="38">
        <v>1.1662564762565799</v>
      </c>
    </row>
    <row r="25" spans="1:7" x14ac:dyDescent="0.2">
      <c r="A25" s="29" t="s">
        <v>5</v>
      </c>
      <c r="B25" s="14">
        <v>1.2849999999999999</v>
      </c>
      <c r="C25" s="15">
        <v>9.3040000000000003</v>
      </c>
      <c r="D25" s="14">
        <v>19562.690999999999</v>
      </c>
      <c r="E25" s="15">
        <v>3.9264309282909999</v>
      </c>
      <c r="F25" s="14">
        <v>17565.297999999999</v>
      </c>
      <c r="G25" s="15">
        <v>0.93148405156576297</v>
      </c>
    </row>
    <row r="26" spans="1:7" x14ac:dyDescent="0.2">
      <c r="A26" s="29" t="s">
        <v>6</v>
      </c>
      <c r="B26" s="14">
        <v>3.3319999999999999</v>
      </c>
      <c r="C26" s="15">
        <v>9.3757566026410597</v>
      </c>
      <c r="D26" s="14">
        <v>3896.5859999999998</v>
      </c>
      <c r="E26" s="15">
        <v>4.4815346983230997</v>
      </c>
      <c r="F26" s="14">
        <v>44739.419000000002</v>
      </c>
      <c r="G26" s="15">
        <v>1.28981641583231</v>
      </c>
    </row>
    <row r="27" spans="1:7" x14ac:dyDescent="0.2">
      <c r="A27" s="29" t="s">
        <v>7</v>
      </c>
      <c r="B27" s="14">
        <v>0</v>
      </c>
      <c r="C27" s="16">
        <v>0</v>
      </c>
      <c r="D27" s="14">
        <v>8888.3829999999998</v>
      </c>
      <c r="E27" s="15">
        <v>3.9946944774994502</v>
      </c>
      <c r="F27" s="14">
        <v>24899.523000000001</v>
      </c>
      <c r="G27" s="15">
        <v>1.1202093011581</v>
      </c>
    </row>
    <row r="28" spans="1:7" x14ac:dyDescent="0.2">
      <c r="A28" s="29" t="s">
        <v>8</v>
      </c>
      <c r="B28" s="14">
        <v>0</v>
      </c>
      <c r="C28" s="16">
        <v>0</v>
      </c>
      <c r="D28" s="14">
        <v>12468.005999999999</v>
      </c>
      <c r="E28" s="15">
        <v>3.9276021637301102</v>
      </c>
      <c r="F28" s="14">
        <v>42177.124000000003</v>
      </c>
      <c r="G28" s="15">
        <v>1.2645896431914101</v>
      </c>
    </row>
    <row r="29" spans="1:7" x14ac:dyDescent="0.2">
      <c r="A29" s="30" t="s">
        <v>9</v>
      </c>
      <c r="B29" s="18">
        <v>8.2360000000000007</v>
      </c>
      <c r="C29" s="19">
        <v>7.9715389752306898</v>
      </c>
      <c r="D29" s="18">
        <v>13456.120999999999</v>
      </c>
      <c r="E29" s="19">
        <v>4.0516932098039202</v>
      </c>
      <c r="F29" s="18">
        <v>21376.683000000001</v>
      </c>
      <c r="G29" s="19">
        <v>0.83321363852380603</v>
      </c>
    </row>
    <row r="30" spans="1:7" x14ac:dyDescent="0.2">
      <c r="A30" s="31" t="s">
        <v>10</v>
      </c>
      <c r="B30" s="34">
        <f>SUM(B21:B29)</f>
        <v>44.340999999999994</v>
      </c>
      <c r="C30" s="35">
        <f>((B21*C21)+(B22*C22)+(B23*C23)+(B24*C24)+(B25*C25)+(B26*C26)+(B27*C27)+(B28*C28)+(B29*C29))/B30</f>
        <v>4.041437428113932</v>
      </c>
      <c r="D30" s="34">
        <f>SUM(D21:D29)</f>
        <v>114988.94499999999</v>
      </c>
      <c r="E30" s="35">
        <f>((D21*E21)+(D22*E22)+(D23*E23)+(D24*E24)+(D25*E25)+(D26*E26)+(D27*E27)+(D28*E28)+(D29*E29))/D30</f>
        <v>3.8356311355669876</v>
      </c>
      <c r="F30" s="34">
        <f>SUM(F21:F29)</f>
        <v>292496.04300000001</v>
      </c>
      <c r="G30" s="35">
        <f>((F21*G21)+(F22*G22)+(F23*G23)+(F24*G24)+(F25*G25)+(F26*G26)+(F27*G27)+(F28*G28)+(F29*G29))/F30</f>
        <v>1.0288427659959825</v>
      </c>
    </row>
    <row r="33" spans="1:7" ht="15" x14ac:dyDescent="0.2">
      <c r="A33" s="23" t="s">
        <v>65</v>
      </c>
    </row>
    <row r="34" spans="1:7" x14ac:dyDescent="0.2">
      <c r="A34" s="1" t="s">
        <v>15</v>
      </c>
    </row>
    <row r="35" spans="1:7" x14ac:dyDescent="0.2">
      <c r="B35" s="39" t="s">
        <v>20</v>
      </c>
      <c r="C35" s="40"/>
      <c r="D35" s="39" t="s">
        <v>23</v>
      </c>
      <c r="E35" s="40"/>
      <c r="F35" s="39" t="s">
        <v>22</v>
      </c>
      <c r="G35" s="40"/>
    </row>
    <row r="36" spans="1:7" x14ac:dyDescent="0.2">
      <c r="A36" s="31" t="s">
        <v>16</v>
      </c>
      <c r="B36" s="32" t="s">
        <v>17</v>
      </c>
      <c r="C36" s="33" t="s">
        <v>18</v>
      </c>
      <c r="D36" s="32" t="s">
        <v>17</v>
      </c>
      <c r="E36" s="33" t="s">
        <v>19</v>
      </c>
      <c r="F36" s="32" t="s">
        <v>17</v>
      </c>
      <c r="G36" s="33" t="s">
        <v>19</v>
      </c>
    </row>
    <row r="37" spans="1:7" x14ac:dyDescent="0.2">
      <c r="A37" s="28" t="s">
        <v>1</v>
      </c>
      <c r="B37" s="11">
        <v>0</v>
      </c>
      <c r="C37" s="13">
        <v>0</v>
      </c>
      <c r="D37" s="11">
        <v>0</v>
      </c>
      <c r="E37" s="13">
        <v>0</v>
      </c>
      <c r="F37" s="11">
        <v>0</v>
      </c>
      <c r="G37" s="13">
        <v>0</v>
      </c>
    </row>
    <row r="38" spans="1:7" x14ac:dyDescent="0.2">
      <c r="A38" s="29" t="s">
        <v>2</v>
      </c>
      <c r="B38" s="14">
        <v>0</v>
      </c>
      <c r="C38" s="16">
        <v>0</v>
      </c>
      <c r="D38" s="14">
        <v>0</v>
      </c>
      <c r="E38" s="16">
        <v>0</v>
      </c>
      <c r="F38" s="14">
        <v>0</v>
      </c>
      <c r="G38" s="16">
        <v>0</v>
      </c>
    </row>
    <row r="39" spans="1:7" x14ac:dyDescent="0.2">
      <c r="A39" s="29" t="s">
        <v>3</v>
      </c>
      <c r="B39" s="14">
        <v>0</v>
      </c>
      <c r="C39" s="16">
        <v>0</v>
      </c>
      <c r="D39" s="14">
        <v>806.505</v>
      </c>
      <c r="E39" s="15">
        <v>2.86805628731378</v>
      </c>
      <c r="F39" s="14">
        <v>1262.1400000000001</v>
      </c>
      <c r="G39" s="15">
        <v>0.52958138003708</v>
      </c>
    </row>
    <row r="40" spans="1:7" x14ac:dyDescent="0.2">
      <c r="A40" s="29" t="s">
        <v>4</v>
      </c>
      <c r="B40" s="14">
        <v>0</v>
      </c>
      <c r="C40" s="16">
        <v>0</v>
      </c>
      <c r="D40" s="14">
        <v>0</v>
      </c>
      <c r="E40" s="16">
        <v>0</v>
      </c>
      <c r="F40" s="14">
        <v>0</v>
      </c>
      <c r="G40" s="16">
        <v>0</v>
      </c>
    </row>
    <row r="41" spans="1:7" x14ac:dyDescent="0.2">
      <c r="A41" s="29" t="s">
        <v>5</v>
      </c>
      <c r="B41" s="14">
        <v>0</v>
      </c>
      <c r="C41" s="16">
        <v>0</v>
      </c>
      <c r="D41" s="14">
        <v>0</v>
      </c>
      <c r="E41" s="16">
        <v>0</v>
      </c>
      <c r="F41" s="14">
        <v>0</v>
      </c>
      <c r="G41" s="16">
        <v>0</v>
      </c>
    </row>
    <row r="42" spans="1:7" x14ac:dyDescent="0.2">
      <c r="A42" s="29" t="s">
        <v>6</v>
      </c>
      <c r="B42" s="14">
        <v>0</v>
      </c>
      <c r="C42" s="16">
        <v>0</v>
      </c>
      <c r="D42" s="14">
        <v>703.577</v>
      </c>
      <c r="E42" s="15">
        <v>2.2883150017695302</v>
      </c>
      <c r="F42" s="14">
        <v>2253.1959999999999</v>
      </c>
      <c r="G42" s="15">
        <v>0.52946475761540501</v>
      </c>
    </row>
    <row r="43" spans="1:7" x14ac:dyDescent="0.2">
      <c r="A43" s="29" t="s">
        <v>7</v>
      </c>
      <c r="B43" s="14">
        <v>1.403</v>
      </c>
      <c r="C43" s="15">
        <v>6.1</v>
      </c>
      <c r="D43" s="14">
        <v>1751.972</v>
      </c>
      <c r="E43" s="15">
        <v>3.0468663917003198</v>
      </c>
      <c r="F43" s="14">
        <v>4210.2309999999998</v>
      </c>
      <c r="G43" s="15">
        <v>0.53602207099800503</v>
      </c>
    </row>
    <row r="44" spans="1:7" x14ac:dyDescent="0.2">
      <c r="A44" s="29" t="s">
        <v>8</v>
      </c>
      <c r="B44" s="14">
        <v>0</v>
      </c>
      <c r="C44" s="16">
        <v>0</v>
      </c>
      <c r="D44" s="14">
        <v>519.18700000000001</v>
      </c>
      <c r="E44" s="15">
        <v>3.6787457736807698</v>
      </c>
      <c r="F44" s="14">
        <v>8739.2289999999994</v>
      </c>
      <c r="G44" s="15">
        <v>1.98349894950687</v>
      </c>
    </row>
    <row r="45" spans="1:7" x14ac:dyDescent="0.2">
      <c r="A45" s="30" t="s">
        <v>9</v>
      </c>
      <c r="B45" s="18">
        <v>2.5430000000000001</v>
      </c>
      <c r="C45" s="19">
        <v>6.0000000000000001E-3</v>
      </c>
      <c r="D45" s="18">
        <v>0</v>
      </c>
      <c r="E45" s="20">
        <v>0</v>
      </c>
      <c r="F45" s="18">
        <v>0</v>
      </c>
      <c r="G45" s="20">
        <v>0</v>
      </c>
    </row>
    <row r="46" spans="1:7" x14ac:dyDescent="0.2">
      <c r="A46" s="31" t="s">
        <v>10</v>
      </c>
      <c r="B46" s="34">
        <f>SUM(B37:B45)</f>
        <v>3.9460000000000002</v>
      </c>
      <c r="C46" s="35">
        <f>((B37*C37)+(B38*C38)+(B39*C39)+(B40*C40)+(B41*C41)+(B42*C42)+(B43*C43)+(B44*C44)+(B45*C45))/B46</f>
        <v>2.1727212366953874</v>
      </c>
      <c r="D46" s="34">
        <f>SUM(D37:D45)</f>
        <v>3781.241</v>
      </c>
      <c r="E46" s="35">
        <f>((D37*E37)+(D38*E38)+(D39*E39)+(D40*E40)+(D41*E41)+(D42*E42)+(D43*E43)+(D44*E44)+(D45*E45))/D46</f>
        <v>2.9543446524566908</v>
      </c>
      <c r="F46" s="34">
        <f>SUM(F37:F45)</f>
        <v>16464.795999999998</v>
      </c>
      <c r="G46" s="35">
        <f>((F37*G37)+(F38*G38)+(F39*G39)+(F40*G40)+(F41*G41)+(F42*G42)+(F43*G43)+(F44*G44)+(F45*G45))/F46</f>
        <v>1.302926680537067</v>
      </c>
    </row>
    <row r="49" spans="1:1" ht="15" x14ac:dyDescent="0.2">
      <c r="A49" s="27" t="s">
        <v>11</v>
      </c>
    </row>
    <row r="50" spans="1:1" x14ac:dyDescent="0.2">
      <c r="A50" s="21" t="s">
        <v>12</v>
      </c>
    </row>
    <row r="51" spans="1:1" x14ac:dyDescent="0.2">
      <c r="A51" s="22" t="s">
        <v>13</v>
      </c>
    </row>
  </sheetData>
  <mergeCells count="9">
    <mergeCell ref="B35:C35"/>
    <mergeCell ref="D35:E35"/>
    <mergeCell ref="F35:G35"/>
    <mergeCell ref="B10:C10"/>
    <mergeCell ref="D10:E10"/>
    <mergeCell ref="F10:G10"/>
    <mergeCell ref="B19:C19"/>
    <mergeCell ref="D19:E19"/>
    <mergeCell ref="F19:G19"/>
  </mergeCells>
  <pageMargins left="0.7" right="0.7" top="0.75" bottom="0.75" header="0.3" footer="0.3"/>
  <ignoredErrors>
    <ignoredError sqref="D14:F14 C14 D30:F30 C30 C46:D46 E46:F46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activeCell="A6" sqref="A6"/>
    </sheetView>
  </sheetViews>
  <sheetFormatPr baseColWidth="10" defaultRowHeight="12.75" x14ac:dyDescent="0.2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2" customFormat="1" ht="27" x14ac:dyDescent="0.35">
      <c r="A1" s="25" t="s">
        <v>21</v>
      </c>
      <c r="B1" s="3"/>
      <c r="C1" s="4"/>
      <c r="D1" s="4"/>
      <c r="E1" s="4"/>
      <c r="F1" s="4"/>
      <c r="G1" s="4"/>
      <c r="H1" s="4"/>
    </row>
    <row r="2" spans="1:8" s="7" customFormat="1" ht="18" x14ac:dyDescent="0.25">
      <c r="A2" s="26" t="s">
        <v>14</v>
      </c>
      <c r="B2" s="5"/>
      <c r="C2" s="6"/>
      <c r="D2" s="6"/>
      <c r="E2" s="6"/>
      <c r="F2" s="6"/>
      <c r="G2" s="6"/>
      <c r="H2" s="6"/>
    </row>
    <row r="3" spans="1:8" s="7" customFormat="1" x14ac:dyDescent="0.2">
      <c r="B3" s="5"/>
      <c r="C3" s="6"/>
      <c r="D3" s="6"/>
      <c r="E3" s="6"/>
      <c r="F3" s="6"/>
      <c r="G3" s="6"/>
      <c r="H3" s="6"/>
    </row>
    <row r="4" spans="1:8" s="7" customFormat="1" x14ac:dyDescent="0.2">
      <c r="A4" s="24" t="s">
        <v>0</v>
      </c>
      <c r="B4" s="5"/>
      <c r="C4" s="6"/>
      <c r="D4" s="6"/>
      <c r="E4" s="6"/>
      <c r="F4" s="6"/>
      <c r="G4" s="6"/>
      <c r="H4" s="6"/>
    </row>
    <row r="5" spans="1:8" x14ac:dyDescent="0.2">
      <c r="A5" s="8" t="s">
        <v>74</v>
      </c>
      <c r="B5" s="9"/>
      <c r="C5" s="10"/>
      <c r="D5" s="10"/>
      <c r="E5" s="10"/>
      <c r="F5" s="10"/>
      <c r="G5" s="10"/>
      <c r="H5" s="10"/>
    </row>
    <row r="8" spans="1:8" ht="15" x14ac:dyDescent="0.2">
      <c r="A8" s="23" t="s">
        <v>67</v>
      </c>
    </row>
    <row r="9" spans="1:8" x14ac:dyDescent="0.2">
      <c r="A9" s="1" t="s">
        <v>15</v>
      </c>
    </row>
    <row r="10" spans="1:8" x14ac:dyDescent="0.2">
      <c r="B10" s="39" t="s">
        <v>20</v>
      </c>
      <c r="C10" s="40"/>
      <c r="D10" s="39" t="s">
        <v>23</v>
      </c>
      <c r="E10" s="40"/>
      <c r="F10" s="39" t="s">
        <v>22</v>
      </c>
      <c r="G10" s="40"/>
    </row>
    <row r="11" spans="1:8" x14ac:dyDescent="0.2">
      <c r="A11" s="31" t="s">
        <v>26</v>
      </c>
      <c r="B11" s="32" t="s">
        <v>17</v>
      </c>
      <c r="C11" s="33" t="s">
        <v>18</v>
      </c>
      <c r="D11" s="32" t="s">
        <v>17</v>
      </c>
      <c r="E11" s="33" t="s">
        <v>19</v>
      </c>
      <c r="F11" s="32" t="s">
        <v>17</v>
      </c>
      <c r="G11" s="33" t="s">
        <v>19</v>
      </c>
    </row>
    <row r="12" spans="1:8" x14ac:dyDescent="0.2">
      <c r="A12" s="28" t="s">
        <v>24</v>
      </c>
      <c r="B12" s="11">
        <f t="shared" ref="B12:G12" si="0">B30</f>
        <v>28.447000000000003</v>
      </c>
      <c r="C12" s="12">
        <f t="shared" si="0"/>
        <v>3.7067889056842587</v>
      </c>
      <c r="D12" s="11">
        <f t="shared" si="0"/>
        <v>92690.361000000004</v>
      </c>
      <c r="E12" s="12">
        <f t="shared" si="0"/>
        <v>4.1546933608986594</v>
      </c>
      <c r="F12" s="11">
        <f t="shared" si="0"/>
        <v>292466.93300000002</v>
      </c>
      <c r="G12" s="12">
        <f t="shared" si="0"/>
        <v>1.2145090407536756</v>
      </c>
    </row>
    <row r="13" spans="1:8" x14ac:dyDescent="0.2">
      <c r="A13" s="29" t="s">
        <v>25</v>
      </c>
      <c r="B13" s="14">
        <f t="shared" ref="B13:G13" si="1">B46</f>
        <v>3.1189999999999998</v>
      </c>
      <c r="C13" s="15">
        <f t="shared" si="1"/>
        <v>6.4445171529336331</v>
      </c>
      <c r="D13" s="14">
        <f t="shared" si="1"/>
        <v>2856.875</v>
      </c>
      <c r="E13" s="15">
        <f t="shared" si="1"/>
        <v>3.1828983711222931</v>
      </c>
      <c r="F13" s="14">
        <f t="shared" si="1"/>
        <v>15693.164000000001</v>
      </c>
      <c r="G13" s="15">
        <f t="shared" si="1"/>
        <v>1.4258803702045051</v>
      </c>
    </row>
    <row r="14" spans="1:8" x14ac:dyDescent="0.2">
      <c r="A14" s="31" t="s">
        <v>10</v>
      </c>
      <c r="B14" s="34">
        <f>SUM(B12:B13)</f>
        <v>31.566000000000003</v>
      </c>
      <c r="C14" s="35">
        <f>((B12*C12)+(B13*C13))/B14</f>
        <v>3.9773006716086963</v>
      </c>
      <c r="D14" s="34">
        <f>SUM(D12:D13)</f>
        <v>95547.236000000004</v>
      </c>
      <c r="E14" s="35">
        <f>((D12*E12)+(D13*E13))/D14</f>
        <v>4.1256365621084008</v>
      </c>
      <c r="F14" s="34">
        <f>SUM(F12:F13)</f>
        <v>308160.09700000001</v>
      </c>
      <c r="G14" s="35">
        <f>((F12*G12)+(F13*G13))/F14</f>
        <v>1.2252732018837582</v>
      </c>
    </row>
    <row r="17" spans="1:7" ht="15" x14ac:dyDescent="0.2">
      <c r="A17" s="23" t="s">
        <v>68</v>
      </c>
    </row>
    <row r="18" spans="1:7" x14ac:dyDescent="0.2">
      <c r="A18" s="1" t="s">
        <v>15</v>
      </c>
    </row>
    <row r="19" spans="1:7" x14ac:dyDescent="0.2">
      <c r="B19" s="39" t="s">
        <v>20</v>
      </c>
      <c r="C19" s="40"/>
      <c r="D19" s="39" t="s">
        <v>23</v>
      </c>
      <c r="E19" s="40"/>
      <c r="F19" s="39" t="s">
        <v>22</v>
      </c>
      <c r="G19" s="40"/>
    </row>
    <row r="20" spans="1:7" x14ac:dyDescent="0.2">
      <c r="A20" s="31" t="s">
        <v>16</v>
      </c>
      <c r="B20" s="32" t="s">
        <v>17</v>
      </c>
      <c r="C20" s="33" t="s">
        <v>18</v>
      </c>
      <c r="D20" s="32" t="s">
        <v>17</v>
      </c>
      <c r="E20" s="33" t="s">
        <v>19</v>
      </c>
      <c r="F20" s="32" t="s">
        <v>17</v>
      </c>
      <c r="G20" s="33" t="s">
        <v>19</v>
      </c>
    </row>
    <row r="21" spans="1:7" x14ac:dyDescent="0.2">
      <c r="A21" s="28" t="s">
        <v>1</v>
      </c>
      <c r="B21" s="11">
        <v>0</v>
      </c>
      <c r="C21" s="13">
        <v>0</v>
      </c>
      <c r="D21" s="11">
        <v>9927.2279999999992</v>
      </c>
      <c r="E21" s="12">
        <v>3.905079744819</v>
      </c>
      <c r="F21" s="11">
        <v>24107.071</v>
      </c>
      <c r="G21" s="12">
        <v>0.96418535491101298</v>
      </c>
    </row>
    <row r="22" spans="1:7" x14ac:dyDescent="0.2">
      <c r="A22" s="29" t="s">
        <v>2</v>
      </c>
      <c r="B22" s="14">
        <v>0</v>
      </c>
      <c r="C22" s="16">
        <v>0</v>
      </c>
      <c r="D22" s="14">
        <v>16977.164000000001</v>
      </c>
      <c r="E22" s="15">
        <v>3.8737974013798802</v>
      </c>
      <c r="F22" s="14">
        <v>38874.485999999997</v>
      </c>
      <c r="G22" s="15">
        <v>1.05064361972529</v>
      </c>
    </row>
    <row r="23" spans="1:7" x14ac:dyDescent="0.2">
      <c r="A23" s="29" t="s">
        <v>3</v>
      </c>
      <c r="B23" s="14">
        <v>19.199000000000002</v>
      </c>
      <c r="C23" s="15">
        <v>1.41991338090526</v>
      </c>
      <c r="D23" s="14">
        <v>14205.924000000001</v>
      </c>
      <c r="E23" s="15">
        <v>4.0206448922998597</v>
      </c>
      <c r="F23" s="14">
        <v>62690.171000000002</v>
      </c>
      <c r="G23" s="15">
        <v>1.0376709269145199</v>
      </c>
    </row>
    <row r="24" spans="1:7" x14ac:dyDescent="0.2">
      <c r="A24" s="29" t="s">
        <v>4</v>
      </c>
      <c r="B24" s="14">
        <v>0</v>
      </c>
      <c r="C24" s="16">
        <v>0</v>
      </c>
      <c r="D24" s="14">
        <v>5845.9070000000002</v>
      </c>
      <c r="E24" s="15">
        <v>4.0906962023172797</v>
      </c>
      <c r="F24" s="17">
        <v>16645.59</v>
      </c>
      <c r="G24" s="38">
        <v>1.3782860859242601</v>
      </c>
    </row>
    <row r="25" spans="1:7" x14ac:dyDescent="0.2">
      <c r="A25" s="29" t="s">
        <v>5</v>
      </c>
      <c r="B25" s="14">
        <v>0</v>
      </c>
      <c r="C25" s="16">
        <v>0</v>
      </c>
      <c r="D25" s="14">
        <v>15958.596</v>
      </c>
      <c r="E25" s="15">
        <v>4.3553616692846902</v>
      </c>
      <c r="F25" s="14">
        <v>17538.960999999999</v>
      </c>
      <c r="G25" s="15">
        <v>1.1502404652704299</v>
      </c>
    </row>
    <row r="26" spans="1:7" x14ac:dyDescent="0.2">
      <c r="A26" s="29" t="s">
        <v>6</v>
      </c>
      <c r="B26" s="14">
        <v>3.3079999999999998</v>
      </c>
      <c r="C26" s="15">
        <v>9.9125172309552596</v>
      </c>
      <c r="D26" s="14">
        <v>2701.6410000000001</v>
      </c>
      <c r="E26" s="15">
        <v>4.7811941660642603</v>
      </c>
      <c r="F26" s="14">
        <v>44237.608</v>
      </c>
      <c r="G26" s="15">
        <v>1.5146223404303401</v>
      </c>
    </row>
    <row r="27" spans="1:7" x14ac:dyDescent="0.2">
      <c r="A27" s="29" t="s">
        <v>7</v>
      </c>
      <c r="B27" s="14">
        <v>0</v>
      </c>
      <c r="C27" s="16">
        <v>0</v>
      </c>
      <c r="D27" s="14">
        <v>7103.6409999999996</v>
      </c>
      <c r="E27" s="15">
        <v>4.29402706724622</v>
      </c>
      <c r="F27" s="14">
        <v>24550.255000000001</v>
      </c>
      <c r="G27" s="15">
        <v>1.3251071515550501</v>
      </c>
    </row>
    <row r="28" spans="1:7" x14ac:dyDescent="0.2">
      <c r="A28" s="29" t="s">
        <v>8</v>
      </c>
      <c r="B28" s="14">
        <v>0</v>
      </c>
      <c r="C28" s="16">
        <v>0</v>
      </c>
      <c r="D28" s="14">
        <v>9429.5010000000002</v>
      </c>
      <c r="E28" s="15">
        <v>4.2640651042934303</v>
      </c>
      <c r="F28" s="14">
        <v>41992.588000000003</v>
      </c>
      <c r="G28" s="15">
        <v>1.46567517608107</v>
      </c>
    </row>
    <row r="29" spans="1:7" x14ac:dyDescent="0.2">
      <c r="A29" s="30" t="s">
        <v>9</v>
      </c>
      <c r="B29" s="18">
        <v>5.94</v>
      </c>
      <c r="C29" s="19">
        <v>7.6423400673400703</v>
      </c>
      <c r="D29" s="18">
        <v>10540.759</v>
      </c>
      <c r="E29" s="19">
        <v>4.4022210319958903</v>
      </c>
      <c r="F29" s="18">
        <v>21830.203000000001</v>
      </c>
      <c r="G29" s="19">
        <v>1.0016471907292801</v>
      </c>
    </row>
    <row r="30" spans="1:7" x14ac:dyDescent="0.2">
      <c r="A30" s="31" t="s">
        <v>10</v>
      </c>
      <c r="B30" s="34">
        <f>SUM(B21:B29)</f>
        <v>28.447000000000003</v>
      </c>
      <c r="C30" s="35">
        <f>((B21*C21)+(B22*C22)+(B23*C23)+(B24*C24)+(B25*C25)+(B26*C26)+(B27*C27)+(B28*C28)+(B29*C29))/B30</f>
        <v>3.7067889056842587</v>
      </c>
      <c r="D30" s="34">
        <f>SUM(D21:D29)</f>
        <v>92690.361000000004</v>
      </c>
      <c r="E30" s="35">
        <f>((D21*E21)+(D22*E22)+(D23*E23)+(D24*E24)+(D25*E25)+(D26*E26)+(D27*E27)+(D28*E28)+(D29*E29))/D30</f>
        <v>4.1546933608986594</v>
      </c>
      <c r="F30" s="34">
        <f>SUM(F21:F29)</f>
        <v>292466.93300000002</v>
      </c>
      <c r="G30" s="35">
        <f>((F21*G21)+(F22*G22)+(F23*G23)+(F24*G24)+(F25*G25)+(F26*G26)+(F27*G27)+(F28*G28)+(F29*G29))/F30</f>
        <v>1.2145090407536756</v>
      </c>
    </row>
    <row r="33" spans="1:7" ht="15" x14ac:dyDescent="0.2">
      <c r="A33" s="23" t="s">
        <v>69</v>
      </c>
    </row>
    <row r="34" spans="1:7" x14ac:dyDescent="0.2">
      <c r="A34" s="1" t="s">
        <v>15</v>
      </c>
    </row>
    <row r="35" spans="1:7" x14ac:dyDescent="0.2">
      <c r="B35" s="39" t="s">
        <v>20</v>
      </c>
      <c r="C35" s="40"/>
      <c r="D35" s="39" t="s">
        <v>23</v>
      </c>
      <c r="E35" s="40"/>
      <c r="F35" s="39" t="s">
        <v>22</v>
      </c>
      <c r="G35" s="40"/>
    </row>
    <row r="36" spans="1:7" x14ac:dyDescent="0.2">
      <c r="A36" s="31" t="s">
        <v>16</v>
      </c>
      <c r="B36" s="32" t="s">
        <v>17</v>
      </c>
      <c r="C36" s="33" t="s">
        <v>18</v>
      </c>
      <c r="D36" s="32" t="s">
        <v>17</v>
      </c>
      <c r="E36" s="33" t="s">
        <v>19</v>
      </c>
      <c r="F36" s="32" t="s">
        <v>17</v>
      </c>
      <c r="G36" s="33" t="s">
        <v>19</v>
      </c>
    </row>
    <row r="37" spans="1:7" x14ac:dyDescent="0.2">
      <c r="A37" s="28" t="s">
        <v>1</v>
      </c>
      <c r="B37" s="11">
        <v>0</v>
      </c>
      <c r="C37" s="13">
        <v>0</v>
      </c>
      <c r="D37" s="11">
        <v>0</v>
      </c>
      <c r="E37" s="13">
        <v>0</v>
      </c>
      <c r="F37" s="11">
        <v>0</v>
      </c>
      <c r="G37" s="13">
        <v>0</v>
      </c>
    </row>
    <row r="38" spans="1:7" x14ac:dyDescent="0.2">
      <c r="A38" s="29" t="s">
        <v>2</v>
      </c>
      <c r="B38" s="14">
        <v>0</v>
      </c>
      <c r="C38" s="16">
        <v>0</v>
      </c>
      <c r="D38" s="14">
        <v>0</v>
      </c>
      <c r="E38" s="16">
        <v>0</v>
      </c>
      <c r="F38" s="14">
        <v>0</v>
      </c>
      <c r="G38" s="16">
        <v>0</v>
      </c>
    </row>
    <row r="39" spans="1:7" x14ac:dyDescent="0.2">
      <c r="A39" s="29" t="s">
        <v>3</v>
      </c>
      <c r="B39" s="14">
        <v>0</v>
      </c>
      <c r="C39" s="16">
        <v>0</v>
      </c>
      <c r="D39" s="14">
        <v>742.74</v>
      </c>
      <c r="E39" s="15">
        <v>2.9385927188518202</v>
      </c>
      <c r="F39" s="14">
        <v>1257.4549999999999</v>
      </c>
      <c r="G39" s="15">
        <v>0.64483158761148496</v>
      </c>
    </row>
    <row r="40" spans="1:7" x14ac:dyDescent="0.2">
      <c r="A40" s="29" t="s">
        <v>4</v>
      </c>
      <c r="B40" s="14">
        <v>0</v>
      </c>
      <c r="C40" s="16">
        <v>0</v>
      </c>
      <c r="D40" s="14">
        <v>0</v>
      </c>
      <c r="E40" s="16">
        <v>0</v>
      </c>
      <c r="F40" s="14">
        <v>0</v>
      </c>
      <c r="G40" s="16">
        <v>0</v>
      </c>
    </row>
    <row r="41" spans="1:7" x14ac:dyDescent="0.2">
      <c r="A41" s="29" t="s">
        <v>5</v>
      </c>
      <c r="B41" s="14">
        <v>0</v>
      </c>
      <c r="C41" s="16">
        <v>0</v>
      </c>
      <c r="D41" s="14">
        <v>0</v>
      </c>
      <c r="E41" s="16">
        <v>0</v>
      </c>
      <c r="F41" s="14">
        <v>0</v>
      </c>
      <c r="G41" s="16">
        <v>0</v>
      </c>
    </row>
    <row r="42" spans="1:7" x14ac:dyDescent="0.2">
      <c r="A42" s="29" t="s">
        <v>6</v>
      </c>
      <c r="B42" s="14">
        <v>0</v>
      </c>
      <c r="C42" s="16">
        <v>0</v>
      </c>
      <c r="D42" s="14">
        <v>505.11500000000001</v>
      </c>
      <c r="E42" s="15">
        <v>2.7296961068271601</v>
      </c>
      <c r="F42" s="14">
        <v>2237.8429999999998</v>
      </c>
      <c r="G42" s="15">
        <v>0.67721528766763395</v>
      </c>
    </row>
    <row r="43" spans="1:7" x14ac:dyDescent="0.2">
      <c r="A43" s="29" t="s">
        <v>7</v>
      </c>
      <c r="B43" s="14">
        <v>1.321</v>
      </c>
      <c r="C43" s="15">
        <v>6.3689999999999998</v>
      </c>
      <c r="D43" s="14">
        <v>1276.579</v>
      </c>
      <c r="E43" s="15">
        <v>3.2950536911542501</v>
      </c>
      <c r="F43" s="14">
        <v>4152.1869999999999</v>
      </c>
      <c r="G43" s="15">
        <v>0.67765265870732705</v>
      </c>
    </row>
    <row r="44" spans="1:7" x14ac:dyDescent="0.2">
      <c r="A44" s="29" t="s">
        <v>8</v>
      </c>
      <c r="B44" s="14">
        <v>0</v>
      </c>
      <c r="C44" s="16">
        <v>0</v>
      </c>
      <c r="D44" s="14">
        <v>332.44099999999997</v>
      </c>
      <c r="E44" s="15">
        <v>3.9866491587980999</v>
      </c>
      <c r="F44" s="14">
        <v>8045.6790000000001</v>
      </c>
      <c r="G44" s="15">
        <v>2.1423282906265602</v>
      </c>
    </row>
    <row r="45" spans="1:7" x14ac:dyDescent="0.2">
      <c r="A45" s="30" t="s">
        <v>9</v>
      </c>
      <c r="B45" s="18">
        <v>1.798</v>
      </c>
      <c r="C45" s="19">
        <v>6.5</v>
      </c>
      <c r="D45" s="18">
        <v>0</v>
      </c>
      <c r="E45" s="20">
        <v>0</v>
      </c>
      <c r="F45" s="18">
        <v>0</v>
      </c>
      <c r="G45" s="20">
        <v>0</v>
      </c>
    </row>
    <row r="46" spans="1:7" x14ac:dyDescent="0.2">
      <c r="A46" s="31" t="s">
        <v>10</v>
      </c>
      <c r="B46" s="34">
        <f>SUM(B37:B45)</f>
        <v>3.1189999999999998</v>
      </c>
      <c r="C46" s="35">
        <f>((B37*C37)+(B38*C38)+(B39*C39)+(B40*C40)+(B41*C41)+(B42*C42)+(B43*C43)+(B44*C44)+(B45*C45))/B46</f>
        <v>6.4445171529336331</v>
      </c>
      <c r="D46" s="34">
        <f>SUM(D37:D45)</f>
        <v>2856.875</v>
      </c>
      <c r="E46" s="35">
        <f>((D37*E37)+(D38*E38)+(D39*E39)+(D40*E40)+(D41*E41)+(D42*E42)+(D43*E43)+(D44*E44)+(D45*E45))/D46</f>
        <v>3.1828983711222931</v>
      </c>
      <c r="F46" s="34">
        <f>SUM(F37:F45)</f>
        <v>15693.164000000001</v>
      </c>
      <c r="G46" s="35">
        <f>((F37*G37)+(F38*G38)+(F39*G39)+(F40*G40)+(F41*G41)+(F42*G42)+(F43*G43)+(F44*G44)+(F45*G45))/F46</f>
        <v>1.4258803702045051</v>
      </c>
    </row>
    <row r="49" spans="1:1" ht="15" x14ac:dyDescent="0.2">
      <c r="A49" s="27" t="s">
        <v>11</v>
      </c>
    </row>
    <row r="50" spans="1:1" x14ac:dyDescent="0.2">
      <c r="A50" s="21" t="s">
        <v>12</v>
      </c>
    </row>
    <row r="51" spans="1:1" x14ac:dyDescent="0.2">
      <c r="A51" s="22" t="s">
        <v>13</v>
      </c>
    </row>
  </sheetData>
  <mergeCells count="9">
    <mergeCell ref="B35:C35"/>
    <mergeCell ref="D35:E35"/>
    <mergeCell ref="F35:G35"/>
    <mergeCell ref="B10:C10"/>
    <mergeCell ref="D10:E10"/>
    <mergeCell ref="F10:G10"/>
    <mergeCell ref="B19:C19"/>
    <mergeCell ref="D19:E19"/>
    <mergeCell ref="F19:G19"/>
  </mergeCells>
  <pageMargins left="0.7" right="0.7" top="0.75" bottom="0.75" header="0.3" footer="0.3"/>
  <ignoredErrors>
    <ignoredError sqref="C30:D30 E30:F30 C46:D46 E46:F46 C14:D14 E14:F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selection activeCell="A6" sqref="A6"/>
    </sheetView>
  </sheetViews>
  <sheetFormatPr baseColWidth="10" defaultRowHeight="12.75" x14ac:dyDescent="0.2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2" customFormat="1" ht="27" x14ac:dyDescent="0.35">
      <c r="A1" s="25" t="s">
        <v>21</v>
      </c>
      <c r="B1" s="3"/>
      <c r="C1" s="4"/>
      <c r="D1" s="4"/>
      <c r="E1" s="4"/>
      <c r="F1" s="4"/>
      <c r="G1" s="4"/>
      <c r="H1" s="4"/>
    </row>
    <row r="2" spans="1:8" s="7" customFormat="1" ht="18" x14ac:dyDescent="0.25">
      <c r="A2" s="26" t="s">
        <v>14</v>
      </c>
      <c r="B2" s="5"/>
      <c r="C2" s="6"/>
      <c r="D2" s="6"/>
      <c r="E2" s="6"/>
      <c r="F2" s="6"/>
      <c r="G2" s="6"/>
      <c r="H2" s="6"/>
    </row>
    <row r="3" spans="1:8" s="7" customFormat="1" x14ac:dyDescent="0.2">
      <c r="B3" s="5"/>
      <c r="C3" s="6"/>
      <c r="D3" s="6"/>
      <c r="E3" s="6"/>
      <c r="F3" s="6"/>
      <c r="G3" s="6"/>
      <c r="H3" s="6"/>
    </row>
    <row r="4" spans="1:8" s="7" customFormat="1" x14ac:dyDescent="0.2">
      <c r="A4" s="24" t="s">
        <v>0</v>
      </c>
      <c r="B4" s="5"/>
      <c r="C4" s="6"/>
      <c r="D4" s="6"/>
      <c r="E4" s="6"/>
      <c r="F4" s="6"/>
      <c r="G4" s="6"/>
      <c r="H4" s="6"/>
    </row>
    <row r="5" spans="1:8" x14ac:dyDescent="0.2">
      <c r="A5" s="8" t="s">
        <v>53</v>
      </c>
      <c r="B5" s="9"/>
      <c r="C5" s="10"/>
      <c r="D5" s="10"/>
      <c r="E5" s="10"/>
      <c r="F5" s="10"/>
      <c r="G5" s="10"/>
      <c r="H5" s="10"/>
    </row>
    <row r="8" spans="1:8" ht="15" x14ac:dyDescent="0.2">
      <c r="A8" s="23" t="s">
        <v>30</v>
      </c>
    </row>
    <row r="9" spans="1:8" x14ac:dyDescent="0.2">
      <c r="A9" s="1" t="s">
        <v>15</v>
      </c>
    </row>
    <row r="10" spans="1:8" x14ac:dyDescent="0.2">
      <c r="B10" s="39" t="s">
        <v>20</v>
      </c>
      <c r="C10" s="40"/>
      <c r="D10" s="39" t="s">
        <v>23</v>
      </c>
      <c r="E10" s="40"/>
      <c r="F10" s="39" t="s">
        <v>22</v>
      </c>
      <c r="G10" s="40"/>
    </row>
    <row r="11" spans="1:8" x14ac:dyDescent="0.2">
      <c r="A11" s="31" t="s">
        <v>26</v>
      </c>
      <c r="B11" s="32" t="s">
        <v>17</v>
      </c>
      <c r="C11" s="33" t="s">
        <v>18</v>
      </c>
      <c r="D11" s="32" t="s">
        <v>17</v>
      </c>
      <c r="E11" s="33" t="s">
        <v>19</v>
      </c>
      <c r="F11" s="32" t="s">
        <v>17</v>
      </c>
      <c r="G11" s="33" t="s">
        <v>19</v>
      </c>
    </row>
    <row r="12" spans="1:8" x14ac:dyDescent="0.2">
      <c r="A12" s="28" t="s">
        <v>24</v>
      </c>
      <c r="B12" s="11">
        <f t="shared" ref="B12:G12" si="0">B30</f>
        <v>58517.673999999992</v>
      </c>
      <c r="C12" s="12">
        <f t="shared" si="0"/>
        <v>4.5706901201677983</v>
      </c>
      <c r="D12" s="11">
        <f t="shared" si="0"/>
        <v>280686.63099999999</v>
      </c>
      <c r="E12" s="12">
        <f t="shared" si="0"/>
        <v>1.484193892216406</v>
      </c>
      <c r="F12" s="11">
        <f t="shared" si="0"/>
        <v>4413.72</v>
      </c>
      <c r="G12" s="12">
        <f t="shared" si="0"/>
        <v>0.36847262173404738</v>
      </c>
    </row>
    <row r="13" spans="1:8" x14ac:dyDescent="0.2">
      <c r="A13" s="29" t="s">
        <v>25</v>
      </c>
      <c r="B13" s="14">
        <f t="shared" ref="B13:G13" si="1">B46</f>
        <v>3199.0520000000001</v>
      </c>
      <c r="C13" s="15">
        <f t="shared" si="1"/>
        <v>3.7168466261254913</v>
      </c>
      <c r="D13" s="14">
        <f t="shared" si="1"/>
        <v>16143.279</v>
      </c>
      <c r="E13" s="15">
        <f t="shared" si="1"/>
        <v>1.8727017830144663</v>
      </c>
      <c r="F13" s="14">
        <f t="shared" si="1"/>
        <v>1531.6279999999999</v>
      </c>
      <c r="G13" s="15">
        <f t="shared" si="1"/>
        <v>0.23967868960348096</v>
      </c>
    </row>
    <row r="14" spans="1:8" x14ac:dyDescent="0.2">
      <c r="A14" s="31" t="s">
        <v>10</v>
      </c>
      <c r="B14" s="34">
        <f>SUM(B12:B13)</f>
        <v>61716.725999999995</v>
      </c>
      <c r="C14" s="35">
        <f>((B12*C12)+(B13*C13))/B14</f>
        <v>4.5264316198496983</v>
      </c>
      <c r="D14" s="34">
        <f>SUM(D12:D13)</f>
        <v>296829.90999999997</v>
      </c>
      <c r="E14" s="35">
        <f>((D12*E12)+(D13*E13))/D14</f>
        <v>1.505323135138235</v>
      </c>
      <c r="F14" s="34">
        <f>SUM(F12:F13)</f>
        <v>5945.348</v>
      </c>
      <c r="G14" s="35">
        <f>((F12*G12)+(F13*G13))/F14</f>
        <v>0.33529300084704883</v>
      </c>
    </row>
    <row r="17" spans="1:7" ht="15" x14ac:dyDescent="0.2">
      <c r="A17" s="23" t="s">
        <v>31</v>
      </c>
    </row>
    <row r="18" spans="1:7" x14ac:dyDescent="0.2">
      <c r="A18" s="1" t="s">
        <v>15</v>
      </c>
    </row>
    <row r="19" spans="1:7" x14ac:dyDescent="0.2">
      <c r="B19" s="39" t="s">
        <v>20</v>
      </c>
      <c r="C19" s="40"/>
      <c r="D19" s="39" t="s">
        <v>23</v>
      </c>
      <c r="E19" s="40"/>
      <c r="F19" s="39" t="s">
        <v>22</v>
      </c>
      <c r="G19" s="40"/>
    </row>
    <row r="20" spans="1:7" x14ac:dyDescent="0.2">
      <c r="A20" s="31" t="s">
        <v>16</v>
      </c>
      <c r="B20" s="32" t="s">
        <v>17</v>
      </c>
      <c r="C20" s="33" t="s">
        <v>18</v>
      </c>
      <c r="D20" s="32" t="s">
        <v>17</v>
      </c>
      <c r="E20" s="33" t="s">
        <v>19</v>
      </c>
      <c r="F20" s="32" t="s">
        <v>17</v>
      </c>
      <c r="G20" s="33" t="s">
        <v>19</v>
      </c>
    </row>
    <row r="21" spans="1:7" x14ac:dyDescent="0.2">
      <c r="A21" s="28" t="s">
        <v>1</v>
      </c>
      <c r="B21" s="11">
        <v>7127.0110000000004</v>
      </c>
      <c r="C21" s="12">
        <v>4.4451076268859397</v>
      </c>
      <c r="D21" s="11">
        <v>19897.715</v>
      </c>
      <c r="E21" s="12">
        <v>1.09398789358477</v>
      </c>
      <c r="F21" s="11">
        <v>0</v>
      </c>
      <c r="G21" s="13">
        <v>0</v>
      </c>
    </row>
    <row r="22" spans="1:7" x14ac:dyDescent="0.2">
      <c r="A22" s="29" t="s">
        <v>2</v>
      </c>
      <c r="B22" s="14">
        <v>13213.834000000001</v>
      </c>
      <c r="C22" s="15">
        <v>4.0774544738491496</v>
      </c>
      <c r="D22" s="14">
        <v>36201.521999999997</v>
      </c>
      <c r="E22" s="15">
        <v>1.04682740029549</v>
      </c>
      <c r="F22" s="14">
        <v>1011.326</v>
      </c>
      <c r="G22" s="15">
        <v>0.303810228353666</v>
      </c>
    </row>
    <row r="23" spans="1:7" x14ac:dyDescent="0.2">
      <c r="A23" s="29" t="s">
        <v>3</v>
      </c>
      <c r="B23" s="14">
        <v>11953.383</v>
      </c>
      <c r="C23" s="15">
        <v>4.6196996681190603</v>
      </c>
      <c r="D23" s="14">
        <v>53495.978000000003</v>
      </c>
      <c r="E23" s="15">
        <v>1.32715841914321</v>
      </c>
      <c r="F23" s="14">
        <v>1526.546</v>
      </c>
      <c r="G23" s="15">
        <v>0.179119159199919</v>
      </c>
    </row>
    <row r="24" spans="1:7" x14ac:dyDescent="0.2">
      <c r="A24" s="29" t="s">
        <v>4</v>
      </c>
      <c r="B24" s="14">
        <v>2321.5410000000002</v>
      </c>
      <c r="C24" s="15">
        <v>4.4146302430153099</v>
      </c>
      <c r="D24" s="14">
        <v>17679.271000000001</v>
      </c>
      <c r="E24" s="15">
        <v>1.67848725521544</v>
      </c>
      <c r="F24" s="17">
        <v>0</v>
      </c>
      <c r="G24" s="36">
        <v>0</v>
      </c>
    </row>
    <row r="25" spans="1:7" x14ac:dyDescent="0.2">
      <c r="A25" s="29" t="s">
        <v>5</v>
      </c>
      <c r="B25" s="14">
        <v>4281.2420000000002</v>
      </c>
      <c r="C25" s="15">
        <v>4.96661223355279</v>
      </c>
      <c r="D25" s="14">
        <v>52143.718999999997</v>
      </c>
      <c r="E25" s="15">
        <v>1.7607729483008301</v>
      </c>
      <c r="F25" s="14">
        <v>0</v>
      </c>
      <c r="G25" s="16">
        <v>0</v>
      </c>
    </row>
    <row r="26" spans="1:7" x14ac:dyDescent="0.2">
      <c r="A26" s="29" t="s">
        <v>6</v>
      </c>
      <c r="B26" s="14">
        <v>2984.1379999999999</v>
      </c>
      <c r="C26" s="15">
        <v>5.4443250962254401</v>
      </c>
      <c r="D26" s="14">
        <v>13821.483</v>
      </c>
      <c r="E26" s="15">
        <v>1.96744211652252</v>
      </c>
      <c r="F26" s="14">
        <v>1098.1389999999999</v>
      </c>
      <c r="G26" s="15">
        <v>0.20370081383140001</v>
      </c>
    </row>
    <row r="27" spans="1:7" x14ac:dyDescent="0.2">
      <c r="A27" s="29" t="s">
        <v>7</v>
      </c>
      <c r="B27" s="14">
        <v>3301.6320000000001</v>
      </c>
      <c r="C27" s="15">
        <v>5.1321480964565396</v>
      </c>
      <c r="D27" s="14">
        <v>22568.762999999999</v>
      </c>
      <c r="E27" s="15">
        <v>1.4542295462538199</v>
      </c>
      <c r="F27" s="14">
        <v>0</v>
      </c>
      <c r="G27" s="16">
        <v>0</v>
      </c>
    </row>
    <row r="28" spans="1:7" x14ac:dyDescent="0.2">
      <c r="A28" s="29" t="s">
        <v>8</v>
      </c>
      <c r="B28" s="14">
        <v>6514.5429999999997</v>
      </c>
      <c r="C28" s="15">
        <v>4.4452814274155497</v>
      </c>
      <c r="D28" s="14">
        <v>41918.455000000002</v>
      </c>
      <c r="E28" s="15">
        <v>1.86853908625688</v>
      </c>
      <c r="F28" s="14">
        <v>777.70899999999995</v>
      </c>
      <c r="G28" s="15">
        <v>1.05689705661115</v>
      </c>
    </row>
    <row r="29" spans="1:7" x14ac:dyDescent="0.2">
      <c r="A29" s="30" t="s">
        <v>9</v>
      </c>
      <c r="B29" s="18">
        <v>6820.35</v>
      </c>
      <c r="C29" s="19">
        <v>4.8419662658074696</v>
      </c>
      <c r="D29" s="18">
        <v>22959.724999999999</v>
      </c>
      <c r="E29" s="19">
        <v>1.13694998703164</v>
      </c>
      <c r="F29" s="18">
        <v>0</v>
      </c>
      <c r="G29" s="20">
        <v>0</v>
      </c>
    </row>
    <row r="30" spans="1:7" x14ac:dyDescent="0.2">
      <c r="A30" s="31" t="s">
        <v>10</v>
      </c>
      <c r="B30" s="34">
        <f>SUM(B21:B29)</f>
        <v>58517.673999999992</v>
      </c>
      <c r="C30" s="35">
        <f>((B21*C21)+(B22*C22)+(B23*C23)+(B24*C24)+(B25*C25)+(B26*C26)+(B27*C27)+(B28*C28)+(B29*C29))/B30</f>
        <v>4.5706901201677983</v>
      </c>
      <c r="D30" s="34">
        <f>SUM(D21:D29)</f>
        <v>280686.63099999999</v>
      </c>
      <c r="E30" s="35">
        <f>((D21*E21)+(D22*E22)+(D23*E23)+(D24*E24)+(D25*E25)+(D26*E26)+(D27*E27)+(D28*E28)+(D29*E29))/D30</f>
        <v>1.484193892216406</v>
      </c>
      <c r="F30" s="34">
        <f>SUM(F21:F29)</f>
        <v>4413.72</v>
      </c>
      <c r="G30" s="35">
        <f>((F21*G21)+(F22*G22)+(F23*G23)+(F24*G24)+(F25*G25)+(F26*G26)+(F27*G27)+(F28*G28)+(F29*G29))/F30</f>
        <v>0.36847262173404738</v>
      </c>
    </row>
    <row r="33" spans="1:7" ht="15" x14ac:dyDescent="0.2">
      <c r="A33" s="23" t="s">
        <v>32</v>
      </c>
    </row>
    <row r="34" spans="1:7" x14ac:dyDescent="0.2">
      <c r="A34" s="1" t="s">
        <v>15</v>
      </c>
    </row>
    <row r="35" spans="1:7" x14ac:dyDescent="0.2">
      <c r="B35" s="39" t="s">
        <v>20</v>
      </c>
      <c r="C35" s="40"/>
      <c r="D35" s="39" t="s">
        <v>23</v>
      </c>
      <c r="E35" s="40"/>
      <c r="F35" s="39" t="s">
        <v>22</v>
      </c>
      <c r="G35" s="40"/>
    </row>
    <row r="36" spans="1:7" x14ac:dyDescent="0.2">
      <c r="A36" s="31" t="s">
        <v>16</v>
      </c>
      <c r="B36" s="32" t="s">
        <v>17</v>
      </c>
      <c r="C36" s="33" t="s">
        <v>18</v>
      </c>
      <c r="D36" s="32" t="s">
        <v>17</v>
      </c>
      <c r="E36" s="33" t="s">
        <v>19</v>
      </c>
      <c r="F36" s="32" t="s">
        <v>17</v>
      </c>
      <c r="G36" s="33" t="s">
        <v>19</v>
      </c>
    </row>
    <row r="37" spans="1:7" x14ac:dyDescent="0.2">
      <c r="A37" s="28" t="s">
        <v>1</v>
      </c>
      <c r="B37" s="11">
        <v>0</v>
      </c>
      <c r="C37" s="13">
        <v>0</v>
      </c>
      <c r="D37" s="11">
        <v>0</v>
      </c>
      <c r="E37" s="13">
        <v>0</v>
      </c>
      <c r="F37" s="11">
        <v>0</v>
      </c>
      <c r="G37" s="13">
        <v>0</v>
      </c>
    </row>
    <row r="38" spans="1:7" x14ac:dyDescent="0.2">
      <c r="A38" s="29" t="s">
        <v>2</v>
      </c>
      <c r="B38" s="14">
        <v>0</v>
      </c>
      <c r="C38" s="16">
        <v>0</v>
      </c>
      <c r="D38" s="14">
        <v>0</v>
      </c>
      <c r="E38" s="16">
        <v>0</v>
      </c>
      <c r="F38" s="14">
        <v>0</v>
      </c>
      <c r="G38" s="16">
        <v>0</v>
      </c>
    </row>
    <row r="39" spans="1:7" x14ac:dyDescent="0.2">
      <c r="A39" s="29" t="s">
        <v>3</v>
      </c>
      <c r="B39" s="14">
        <v>753.24099999999999</v>
      </c>
      <c r="C39" s="15">
        <v>3.1939483312777699</v>
      </c>
      <c r="D39" s="14">
        <v>1293.2339999999999</v>
      </c>
      <c r="E39" s="15">
        <v>0.63249378766719699</v>
      </c>
      <c r="F39" s="14">
        <v>0</v>
      </c>
      <c r="G39" s="16">
        <v>0</v>
      </c>
    </row>
    <row r="40" spans="1:7" x14ac:dyDescent="0.2">
      <c r="A40" s="29" t="s">
        <v>4</v>
      </c>
      <c r="B40" s="14">
        <v>0</v>
      </c>
      <c r="C40" s="16">
        <v>0</v>
      </c>
      <c r="D40" s="14">
        <v>168.91200000000001</v>
      </c>
      <c r="E40" s="15">
        <v>1.044</v>
      </c>
      <c r="F40" s="14">
        <v>0</v>
      </c>
      <c r="G40" s="16">
        <v>0</v>
      </c>
    </row>
    <row r="41" spans="1:7" x14ac:dyDescent="0.2">
      <c r="A41" s="29" t="s">
        <v>5</v>
      </c>
      <c r="B41" s="14">
        <v>0</v>
      </c>
      <c r="C41" s="16">
        <v>0</v>
      </c>
      <c r="D41" s="14">
        <v>0</v>
      </c>
      <c r="E41" s="16">
        <v>0</v>
      </c>
      <c r="F41" s="14">
        <v>0</v>
      </c>
      <c r="G41" s="16">
        <v>0</v>
      </c>
    </row>
    <row r="42" spans="1:7" x14ac:dyDescent="0.2">
      <c r="A42" s="29" t="s">
        <v>6</v>
      </c>
      <c r="B42" s="14">
        <v>895.59199999999998</v>
      </c>
      <c r="C42" s="15">
        <v>2.95241030737211</v>
      </c>
      <c r="D42" s="14">
        <v>1153.441</v>
      </c>
      <c r="E42" s="15">
        <v>0.99416624604119297</v>
      </c>
      <c r="F42" s="14">
        <v>0</v>
      </c>
      <c r="G42" s="16">
        <v>0</v>
      </c>
    </row>
    <row r="43" spans="1:7" x14ac:dyDescent="0.2">
      <c r="A43" s="29" t="s">
        <v>7</v>
      </c>
      <c r="B43" s="14">
        <v>564.66300000000001</v>
      </c>
      <c r="C43" s="15">
        <v>3.35912796305053</v>
      </c>
      <c r="D43" s="14">
        <v>5074.7340000000004</v>
      </c>
      <c r="E43" s="15">
        <v>0.98056613607728005</v>
      </c>
      <c r="F43" s="14">
        <v>0</v>
      </c>
      <c r="G43" s="16">
        <v>0</v>
      </c>
    </row>
    <row r="44" spans="1:7" x14ac:dyDescent="0.2">
      <c r="A44" s="29" t="s">
        <v>8</v>
      </c>
      <c r="B44" s="14">
        <v>971.42600000000004</v>
      </c>
      <c r="C44" s="15">
        <v>5.0332292660480604</v>
      </c>
      <c r="D44" s="14">
        <v>8452.9580000000005</v>
      </c>
      <c r="E44" s="15">
        <v>2.7344766588216798</v>
      </c>
      <c r="F44" s="14">
        <v>1531.6279999999999</v>
      </c>
      <c r="G44" s="15">
        <v>0.23967868960348099</v>
      </c>
    </row>
    <row r="45" spans="1:7" x14ac:dyDescent="0.2">
      <c r="A45" s="30" t="s">
        <v>9</v>
      </c>
      <c r="B45" s="18">
        <v>14.13</v>
      </c>
      <c r="C45" s="19">
        <v>3.8381245576787002</v>
      </c>
      <c r="D45" s="18">
        <v>0</v>
      </c>
      <c r="E45" s="20">
        <v>0</v>
      </c>
      <c r="F45" s="18">
        <v>0</v>
      </c>
      <c r="G45" s="20">
        <v>0</v>
      </c>
    </row>
    <row r="46" spans="1:7" x14ac:dyDescent="0.2">
      <c r="A46" s="31" t="s">
        <v>10</v>
      </c>
      <c r="B46" s="34">
        <f>SUM(B37:B45)</f>
        <v>3199.0520000000001</v>
      </c>
      <c r="C46" s="35">
        <f>((B37*C37)+(B38*C38)+(B39*C39)+(B40*C40)+(B41*C41)+(B42*C42)+(B43*C43)+(B44*C44)+(B45*C45))/B46</f>
        <v>3.7168466261254913</v>
      </c>
      <c r="D46" s="34">
        <f>SUM(D37:D45)</f>
        <v>16143.279</v>
      </c>
      <c r="E46" s="35">
        <f>((D37*E37)+(D38*E38)+(D39*E39)+(D40*E40)+(D41*E41)+(D42*E42)+(D43*E43)+(D44*E44)+(D45*E45))/D46</f>
        <v>1.8727017830144663</v>
      </c>
      <c r="F46" s="34">
        <f>SUM(F37:F45)</f>
        <v>1531.6279999999999</v>
      </c>
      <c r="G46" s="35">
        <f>((F37*G37)+(F38*G38)+(F39*G39)+(F40*G40)+(F41*G41)+(F42*G42)+(F43*G43)+(F44*G44)+(F45*G45))/F46</f>
        <v>0.23967868960348096</v>
      </c>
    </row>
    <row r="49" spans="1:1" ht="15" x14ac:dyDescent="0.2">
      <c r="A49" s="27" t="s">
        <v>11</v>
      </c>
    </row>
    <row r="50" spans="1:1" x14ac:dyDescent="0.2">
      <c r="A50" s="21" t="s">
        <v>12</v>
      </c>
    </row>
    <row r="51" spans="1:1" x14ac:dyDescent="0.2">
      <c r="A51" s="22" t="s">
        <v>13</v>
      </c>
    </row>
  </sheetData>
  <mergeCells count="9">
    <mergeCell ref="B35:C35"/>
    <mergeCell ref="D35:E35"/>
    <mergeCell ref="F35:G35"/>
    <mergeCell ref="B10:C10"/>
    <mergeCell ref="D10:E10"/>
    <mergeCell ref="F10:G10"/>
    <mergeCell ref="B19:C19"/>
    <mergeCell ref="D19:E19"/>
    <mergeCell ref="F19:G19"/>
  </mergeCells>
  <pageMargins left="0.7" right="0.7" top="0.75" bottom="0.75" header="0.3" footer="0.3"/>
  <ignoredErrors>
    <ignoredError sqref="C46:D46 E46:F46 D30:F30 C30 C14:D14 E14:F1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selection activeCell="A6" sqref="A6"/>
    </sheetView>
  </sheetViews>
  <sheetFormatPr baseColWidth="10" defaultRowHeight="12.75" x14ac:dyDescent="0.2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2" customFormat="1" ht="27" x14ac:dyDescent="0.35">
      <c r="A1" s="25" t="s">
        <v>21</v>
      </c>
      <c r="B1" s="3"/>
      <c r="C1" s="4"/>
      <c r="D1" s="4"/>
      <c r="E1" s="4"/>
      <c r="F1" s="4"/>
      <c r="G1" s="4"/>
      <c r="H1" s="4"/>
    </row>
    <row r="2" spans="1:8" s="7" customFormat="1" ht="18" x14ac:dyDescent="0.25">
      <c r="A2" s="26" t="s">
        <v>14</v>
      </c>
      <c r="B2" s="5"/>
      <c r="C2" s="6"/>
      <c r="D2" s="6"/>
      <c r="E2" s="6"/>
      <c r="F2" s="6"/>
      <c r="G2" s="6"/>
      <c r="H2" s="6"/>
    </row>
    <row r="3" spans="1:8" s="7" customFormat="1" x14ac:dyDescent="0.2">
      <c r="B3" s="5"/>
      <c r="C3" s="6"/>
      <c r="D3" s="6"/>
      <c r="E3" s="6"/>
      <c r="F3" s="6"/>
      <c r="G3" s="6"/>
      <c r="H3" s="6"/>
    </row>
    <row r="4" spans="1:8" s="7" customFormat="1" x14ac:dyDescent="0.2">
      <c r="A4" s="24" t="s">
        <v>0</v>
      </c>
      <c r="B4" s="5"/>
      <c r="C4" s="6"/>
      <c r="D4" s="6"/>
      <c r="E4" s="6"/>
      <c r="F4" s="6"/>
      <c r="G4" s="6"/>
      <c r="H4" s="6"/>
    </row>
    <row r="5" spans="1:8" x14ac:dyDescent="0.2">
      <c r="A5" s="8" t="s">
        <v>49</v>
      </c>
      <c r="B5" s="9"/>
      <c r="C5" s="10"/>
      <c r="D5" s="10"/>
      <c r="E5" s="10"/>
      <c r="F5" s="10"/>
      <c r="G5" s="10"/>
      <c r="H5" s="10"/>
    </row>
    <row r="8" spans="1:8" ht="15" x14ac:dyDescent="0.2">
      <c r="A8" s="23" t="s">
        <v>33</v>
      </c>
    </row>
    <row r="9" spans="1:8" x14ac:dyDescent="0.2">
      <c r="A9" s="1" t="s">
        <v>15</v>
      </c>
    </row>
    <row r="10" spans="1:8" x14ac:dyDescent="0.2">
      <c r="B10" s="39" t="s">
        <v>20</v>
      </c>
      <c r="C10" s="40"/>
      <c r="D10" s="39" t="s">
        <v>23</v>
      </c>
      <c r="E10" s="40"/>
      <c r="F10" s="39" t="s">
        <v>22</v>
      </c>
      <c r="G10" s="40"/>
    </row>
    <row r="11" spans="1:8" x14ac:dyDescent="0.2">
      <c r="A11" s="31" t="s">
        <v>26</v>
      </c>
      <c r="B11" s="32" t="s">
        <v>17</v>
      </c>
      <c r="C11" s="33" t="s">
        <v>18</v>
      </c>
      <c r="D11" s="32" t="s">
        <v>17</v>
      </c>
      <c r="E11" s="33" t="s">
        <v>19</v>
      </c>
      <c r="F11" s="32" t="s">
        <v>17</v>
      </c>
      <c r="G11" s="33" t="s">
        <v>19</v>
      </c>
    </row>
    <row r="12" spans="1:8" x14ac:dyDescent="0.2">
      <c r="A12" s="28" t="s">
        <v>24</v>
      </c>
      <c r="B12" s="11">
        <f t="shared" ref="B12:G12" si="0">B30</f>
        <v>39454.548999999999</v>
      </c>
      <c r="C12" s="12">
        <f t="shared" si="0"/>
        <v>4.7800731394243021</v>
      </c>
      <c r="D12" s="11">
        <f t="shared" si="0"/>
        <v>276465.24199999997</v>
      </c>
      <c r="E12" s="12">
        <f t="shared" si="0"/>
        <v>1.6648876436951874</v>
      </c>
      <c r="F12" s="11">
        <f t="shared" si="0"/>
        <v>21290.107</v>
      </c>
      <c r="G12" s="12">
        <f t="shared" si="0"/>
        <v>0.25771470636573146</v>
      </c>
    </row>
    <row r="13" spans="1:8" x14ac:dyDescent="0.2">
      <c r="A13" s="29" t="s">
        <v>25</v>
      </c>
      <c r="B13" s="14">
        <f t="shared" ref="B13:G13" si="1">B46</f>
        <v>2092.3509999999997</v>
      </c>
      <c r="C13" s="15">
        <f t="shared" si="1"/>
        <v>3.812490982631501</v>
      </c>
      <c r="D13" s="14">
        <f t="shared" si="1"/>
        <v>16115.906999999999</v>
      </c>
      <c r="E13" s="15">
        <f t="shared" si="1"/>
        <v>1.889374340519584</v>
      </c>
      <c r="F13" s="14">
        <f t="shared" si="1"/>
        <v>4177.7709999999997</v>
      </c>
      <c r="G13" s="15">
        <f t="shared" si="1"/>
        <v>0.291747392329546</v>
      </c>
    </row>
    <row r="14" spans="1:8" x14ac:dyDescent="0.2">
      <c r="A14" s="31" t="s">
        <v>10</v>
      </c>
      <c r="B14" s="34">
        <f>SUM(B12:B13)</f>
        <v>41546.9</v>
      </c>
      <c r="C14" s="35">
        <f>((B12*C12)+(B13*C13))/B14</f>
        <v>4.7313445581499458</v>
      </c>
      <c r="D14" s="34">
        <f>SUM(D12:D13)</f>
        <v>292581.14899999998</v>
      </c>
      <c r="E14" s="35">
        <f>((D12*E12)+(D13*E13))/D14</f>
        <v>1.6772527832167332</v>
      </c>
      <c r="F14" s="34">
        <f>SUM(F12:F13)</f>
        <v>25467.878000000001</v>
      </c>
      <c r="G14" s="35">
        <f>((F12*G12)+(F13*G13))/F14</f>
        <v>0.26329745528857967</v>
      </c>
    </row>
    <row r="17" spans="1:7" ht="15" x14ac:dyDescent="0.2">
      <c r="A17" s="23" t="s">
        <v>34</v>
      </c>
    </row>
    <row r="18" spans="1:7" x14ac:dyDescent="0.2">
      <c r="A18" s="1" t="s">
        <v>15</v>
      </c>
    </row>
    <row r="19" spans="1:7" x14ac:dyDescent="0.2">
      <c r="B19" s="39" t="s">
        <v>20</v>
      </c>
      <c r="C19" s="40"/>
      <c r="D19" s="39" t="s">
        <v>23</v>
      </c>
      <c r="E19" s="40"/>
      <c r="F19" s="39" t="s">
        <v>22</v>
      </c>
      <c r="G19" s="40"/>
    </row>
    <row r="20" spans="1:7" x14ac:dyDescent="0.2">
      <c r="A20" s="31" t="s">
        <v>16</v>
      </c>
      <c r="B20" s="32" t="s">
        <v>17</v>
      </c>
      <c r="C20" s="33" t="s">
        <v>18</v>
      </c>
      <c r="D20" s="32" t="s">
        <v>17</v>
      </c>
      <c r="E20" s="33" t="s">
        <v>19</v>
      </c>
      <c r="F20" s="32" t="s">
        <v>17</v>
      </c>
      <c r="G20" s="33" t="s">
        <v>19</v>
      </c>
    </row>
    <row r="21" spans="1:7" x14ac:dyDescent="0.2">
      <c r="A21" s="28" t="s">
        <v>1</v>
      </c>
      <c r="B21" s="11">
        <v>4904.9769999999999</v>
      </c>
      <c r="C21" s="12">
        <v>4.3878149842496699</v>
      </c>
      <c r="D21" s="11">
        <v>19596.344000000001</v>
      </c>
      <c r="E21" s="12">
        <v>1.21232206395234</v>
      </c>
      <c r="F21" s="11">
        <v>0</v>
      </c>
      <c r="G21" s="13">
        <v>0</v>
      </c>
    </row>
    <row r="22" spans="1:7" x14ac:dyDescent="0.2">
      <c r="A22" s="29" t="s">
        <v>2</v>
      </c>
      <c r="B22" s="14">
        <v>10374.173000000001</v>
      </c>
      <c r="C22" s="15">
        <v>4.3070697288352502</v>
      </c>
      <c r="D22" s="14">
        <v>35108.307000000001</v>
      </c>
      <c r="E22" s="15">
        <v>1.1834321468990201</v>
      </c>
      <c r="F22" s="14">
        <v>989.58799999999997</v>
      </c>
      <c r="G22" s="15">
        <v>0.39164806768069099</v>
      </c>
    </row>
    <row r="23" spans="1:7" x14ac:dyDescent="0.2">
      <c r="A23" s="29" t="s">
        <v>3</v>
      </c>
      <c r="B23" s="14">
        <v>8876.1939999999995</v>
      </c>
      <c r="C23" s="15">
        <v>5.00084571348936</v>
      </c>
      <c r="D23" s="14">
        <v>53332.807000000001</v>
      </c>
      <c r="E23" s="15">
        <v>1.5036869840734199</v>
      </c>
      <c r="F23" s="14">
        <v>1461.211</v>
      </c>
      <c r="G23" s="15">
        <v>0.21747087313194299</v>
      </c>
    </row>
    <row r="24" spans="1:7" x14ac:dyDescent="0.2">
      <c r="A24" s="29" t="s">
        <v>4</v>
      </c>
      <c r="B24" s="14">
        <v>971.26900000000001</v>
      </c>
      <c r="C24" s="15">
        <v>4.7283165755315997</v>
      </c>
      <c r="D24" s="14">
        <v>17408.204000000002</v>
      </c>
      <c r="E24" s="15">
        <v>1.8913965747414301</v>
      </c>
      <c r="F24" s="17">
        <v>0</v>
      </c>
      <c r="G24" s="36">
        <v>0</v>
      </c>
    </row>
    <row r="25" spans="1:7" x14ac:dyDescent="0.2">
      <c r="A25" s="29" t="s">
        <v>5</v>
      </c>
      <c r="B25" s="14">
        <v>2865.8629999999998</v>
      </c>
      <c r="C25" s="15">
        <v>5.2467592107508301</v>
      </c>
      <c r="D25" s="14">
        <v>51440.841</v>
      </c>
      <c r="E25" s="15">
        <v>2.0009327371222398</v>
      </c>
      <c r="F25" s="14">
        <v>1632.8879999999999</v>
      </c>
      <c r="G25" s="15">
        <v>0.28272996862001598</v>
      </c>
    </row>
    <row r="26" spans="1:7" x14ac:dyDescent="0.2">
      <c r="A26" s="29" t="s">
        <v>6</v>
      </c>
      <c r="B26" s="14">
        <v>1247.366</v>
      </c>
      <c r="C26" s="15">
        <v>5.9749254220493402</v>
      </c>
      <c r="D26" s="14">
        <v>13632.58</v>
      </c>
      <c r="E26" s="15">
        <v>2.1809985856675702</v>
      </c>
      <c r="F26" s="14">
        <v>8416.1540000000005</v>
      </c>
      <c r="G26" s="15">
        <v>0.17659475337547301</v>
      </c>
    </row>
    <row r="27" spans="1:7" x14ac:dyDescent="0.2">
      <c r="A27" s="29" t="s">
        <v>7</v>
      </c>
      <c r="B27" s="14">
        <v>1435.143</v>
      </c>
      <c r="C27" s="15">
        <v>5.2240775253755203</v>
      </c>
      <c r="D27" s="14">
        <v>22142.614000000001</v>
      </c>
      <c r="E27" s="15">
        <v>1.59937561156962</v>
      </c>
      <c r="F27" s="14">
        <v>922.399</v>
      </c>
      <c r="G27" s="15">
        <v>0.23376811336525699</v>
      </c>
    </row>
    <row r="28" spans="1:7" x14ac:dyDescent="0.2">
      <c r="A28" s="29" t="s">
        <v>8</v>
      </c>
      <c r="B28" s="14">
        <v>3905.1779999999999</v>
      </c>
      <c r="C28" s="15">
        <v>4.6723219689345798</v>
      </c>
      <c r="D28" s="14">
        <v>41011.084999999999</v>
      </c>
      <c r="E28" s="15">
        <v>2.0654391379306301</v>
      </c>
      <c r="F28" s="14">
        <v>7219.3959999999997</v>
      </c>
      <c r="G28" s="15">
        <v>0.34098959261966</v>
      </c>
    </row>
    <row r="29" spans="1:7" x14ac:dyDescent="0.2">
      <c r="A29" s="30" t="s">
        <v>9</v>
      </c>
      <c r="B29" s="18">
        <v>4874.3860000000004</v>
      </c>
      <c r="C29" s="19">
        <v>5.16522668414032</v>
      </c>
      <c r="D29" s="18">
        <v>22792.46</v>
      </c>
      <c r="E29" s="19">
        <v>1.2755956803697399</v>
      </c>
      <c r="F29" s="18">
        <v>648.471</v>
      </c>
      <c r="G29" s="19">
        <v>0.24079908893381499</v>
      </c>
    </row>
    <row r="30" spans="1:7" x14ac:dyDescent="0.2">
      <c r="A30" s="31" t="s">
        <v>10</v>
      </c>
      <c r="B30" s="34">
        <f>SUM(B21:B29)</f>
        <v>39454.548999999999</v>
      </c>
      <c r="C30" s="35">
        <f>((B21*C21)+(B22*C22)+(B23*C23)+(B24*C24)+(B25*C25)+(B26*C26)+(B27*C27)+(B28*C28)+(B29*C29))/B30</f>
        <v>4.7800731394243021</v>
      </c>
      <c r="D30" s="34">
        <f>SUM(D21:D29)</f>
        <v>276465.24199999997</v>
      </c>
      <c r="E30" s="35">
        <f>((D21*E21)+(D22*E22)+(D23*E23)+(D24*E24)+(D25*E25)+(D26*E26)+(D27*E27)+(D28*E28)+(D29*E29))/D30</f>
        <v>1.6648876436951874</v>
      </c>
      <c r="F30" s="34">
        <f>SUM(F21:F29)</f>
        <v>21290.107</v>
      </c>
      <c r="G30" s="35">
        <f>((F21*G21)+(F22*G22)+(F23*G23)+(F24*G24)+(F25*G25)+(F26*G26)+(F27*G27)+(F28*G28)+(F29*G29))/F30</f>
        <v>0.25771470636573146</v>
      </c>
    </row>
    <row r="33" spans="1:7" ht="15" x14ac:dyDescent="0.2">
      <c r="A33" s="23" t="s">
        <v>35</v>
      </c>
    </row>
    <row r="34" spans="1:7" x14ac:dyDescent="0.2">
      <c r="A34" s="1" t="s">
        <v>15</v>
      </c>
    </row>
    <row r="35" spans="1:7" x14ac:dyDescent="0.2">
      <c r="B35" s="39" t="s">
        <v>20</v>
      </c>
      <c r="C35" s="40"/>
      <c r="D35" s="39" t="s">
        <v>23</v>
      </c>
      <c r="E35" s="40"/>
      <c r="F35" s="39" t="s">
        <v>22</v>
      </c>
      <c r="G35" s="40"/>
    </row>
    <row r="36" spans="1:7" x14ac:dyDescent="0.2">
      <c r="A36" s="31" t="s">
        <v>16</v>
      </c>
      <c r="B36" s="32" t="s">
        <v>17</v>
      </c>
      <c r="C36" s="33" t="s">
        <v>18</v>
      </c>
      <c r="D36" s="32" t="s">
        <v>17</v>
      </c>
      <c r="E36" s="33" t="s">
        <v>19</v>
      </c>
      <c r="F36" s="32" t="s">
        <v>17</v>
      </c>
      <c r="G36" s="33" t="s">
        <v>19</v>
      </c>
    </row>
    <row r="37" spans="1:7" x14ac:dyDescent="0.2">
      <c r="A37" s="28" t="s">
        <v>1</v>
      </c>
      <c r="B37" s="11">
        <v>0</v>
      </c>
      <c r="C37" s="13">
        <v>0</v>
      </c>
      <c r="D37" s="11">
        <v>0</v>
      </c>
      <c r="E37" s="13">
        <v>0</v>
      </c>
      <c r="F37" s="11">
        <v>0</v>
      </c>
      <c r="G37" s="13">
        <v>0</v>
      </c>
    </row>
    <row r="38" spans="1:7" x14ac:dyDescent="0.2">
      <c r="A38" s="29" t="s">
        <v>2</v>
      </c>
      <c r="B38" s="14">
        <v>0</v>
      </c>
      <c r="C38" s="16">
        <v>0</v>
      </c>
      <c r="D38" s="14">
        <v>0</v>
      </c>
      <c r="E38" s="16">
        <v>0</v>
      </c>
      <c r="F38" s="14">
        <v>0</v>
      </c>
      <c r="G38" s="16">
        <v>0</v>
      </c>
    </row>
    <row r="39" spans="1:7" x14ac:dyDescent="0.2">
      <c r="A39" s="29" t="s">
        <v>3</v>
      </c>
      <c r="B39" s="14">
        <v>689.26599999999996</v>
      </c>
      <c r="C39" s="15">
        <v>3.41439260894923</v>
      </c>
      <c r="D39" s="14">
        <v>1290.396</v>
      </c>
      <c r="E39" s="15">
        <v>0.72017087312731898</v>
      </c>
      <c r="F39" s="14">
        <v>0</v>
      </c>
      <c r="G39" s="16">
        <v>0</v>
      </c>
    </row>
    <row r="40" spans="1:7" x14ac:dyDescent="0.2">
      <c r="A40" s="29" t="s">
        <v>4</v>
      </c>
      <c r="B40" s="14">
        <v>0</v>
      </c>
      <c r="C40" s="16">
        <v>0</v>
      </c>
      <c r="D40" s="14">
        <v>168.53200000000001</v>
      </c>
      <c r="E40" s="15">
        <v>1.341</v>
      </c>
      <c r="F40" s="14">
        <v>0</v>
      </c>
      <c r="G40" s="16">
        <v>0</v>
      </c>
    </row>
    <row r="41" spans="1:7" x14ac:dyDescent="0.2">
      <c r="A41" s="29" t="s">
        <v>5</v>
      </c>
      <c r="B41" s="14">
        <v>0</v>
      </c>
      <c r="C41" s="16">
        <v>0</v>
      </c>
      <c r="D41" s="14">
        <v>0</v>
      </c>
      <c r="E41" s="16">
        <v>0</v>
      </c>
      <c r="F41" s="14">
        <v>0</v>
      </c>
      <c r="G41" s="16">
        <v>0</v>
      </c>
    </row>
    <row r="42" spans="1:7" x14ac:dyDescent="0.2">
      <c r="A42" s="29" t="s">
        <v>6</v>
      </c>
      <c r="B42" s="14">
        <v>472.036</v>
      </c>
      <c r="C42" s="15">
        <v>3.09159354371277</v>
      </c>
      <c r="D42" s="14">
        <v>1832.7919999999999</v>
      </c>
      <c r="E42" s="15">
        <v>0.824052478404533</v>
      </c>
      <c r="F42" s="14">
        <v>0</v>
      </c>
      <c r="G42" s="16">
        <v>0</v>
      </c>
    </row>
    <row r="43" spans="1:7" x14ac:dyDescent="0.2">
      <c r="A43" s="29" t="s">
        <v>7</v>
      </c>
      <c r="B43" s="14">
        <v>424.255</v>
      </c>
      <c r="C43" s="15">
        <v>3.6867674276083999</v>
      </c>
      <c r="D43" s="14">
        <v>4987.3140000000003</v>
      </c>
      <c r="E43" s="15">
        <v>1.0407059457254899</v>
      </c>
      <c r="F43" s="14">
        <v>0</v>
      </c>
      <c r="G43" s="16">
        <v>0</v>
      </c>
    </row>
    <row r="44" spans="1:7" x14ac:dyDescent="0.2">
      <c r="A44" s="29" t="s">
        <v>8</v>
      </c>
      <c r="B44" s="14">
        <v>491.10500000000002</v>
      </c>
      <c r="C44" s="15">
        <v>5.1836468148359298</v>
      </c>
      <c r="D44" s="14">
        <v>7836.8729999999996</v>
      </c>
      <c r="E44" s="15">
        <v>2.88291388810307</v>
      </c>
      <c r="F44" s="14">
        <v>4177.7709999999997</v>
      </c>
      <c r="G44" s="15">
        <v>0.291747392329546</v>
      </c>
    </row>
    <row r="45" spans="1:7" x14ac:dyDescent="0.2">
      <c r="A45" s="30" t="s">
        <v>9</v>
      </c>
      <c r="B45" s="18">
        <v>15.689</v>
      </c>
      <c r="C45" s="19">
        <v>3.4710147236917601</v>
      </c>
      <c r="D45" s="18">
        <v>0</v>
      </c>
      <c r="E45" s="20">
        <v>0</v>
      </c>
      <c r="F45" s="18">
        <v>0</v>
      </c>
      <c r="G45" s="20">
        <v>0</v>
      </c>
    </row>
    <row r="46" spans="1:7" x14ac:dyDescent="0.2">
      <c r="A46" s="31" t="s">
        <v>10</v>
      </c>
      <c r="B46" s="34">
        <f>SUM(B37:B45)</f>
        <v>2092.3509999999997</v>
      </c>
      <c r="C46" s="35">
        <f>((B37*C37)+(B38*C38)+(B39*C39)+(B40*C40)+(B41*C41)+(B42*C42)+(B43*C43)+(B44*C44)+(B45*C45))/B46</f>
        <v>3.812490982631501</v>
      </c>
      <c r="D46" s="34">
        <f>SUM(D37:D45)</f>
        <v>16115.906999999999</v>
      </c>
      <c r="E46" s="35">
        <f>((D37*E37)+(D38*E38)+(D39*E39)+(D40*E40)+(D41*E41)+(D42*E42)+(D43*E43)+(D44*E44)+(D45*E45))/D46</f>
        <v>1.889374340519584</v>
      </c>
      <c r="F46" s="34">
        <f>SUM(F37:F45)</f>
        <v>4177.7709999999997</v>
      </c>
      <c r="G46" s="35">
        <f>((F37*G37)+(F38*G38)+(F39*G39)+(F40*G40)+(F41*G41)+(F42*G42)+(F43*G43)+(F44*G44)+(F45*G45))/F46</f>
        <v>0.291747392329546</v>
      </c>
    </row>
    <row r="49" spans="1:1" ht="15" x14ac:dyDescent="0.2">
      <c r="A49" s="27" t="s">
        <v>11</v>
      </c>
    </row>
    <row r="50" spans="1:1" x14ac:dyDescent="0.2">
      <c r="A50" s="21" t="s">
        <v>12</v>
      </c>
    </row>
    <row r="51" spans="1:1" x14ac:dyDescent="0.2">
      <c r="A51" s="22" t="s">
        <v>13</v>
      </c>
    </row>
  </sheetData>
  <mergeCells count="9">
    <mergeCell ref="B35:C35"/>
    <mergeCell ref="D35:E35"/>
    <mergeCell ref="F35:G35"/>
    <mergeCell ref="B10:C10"/>
    <mergeCell ref="D10:E10"/>
    <mergeCell ref="F10:G10"/>
    <mergeCell ref="B19:C19"/>
    <mergeCell ref="D19:E19"/>
    <mergeCell ref="F19:G19"/>
  </mergeCells>
  <pageMargins left="0.7" right="0.7" top="0.75" bottom="0.75" header="0.3" footer="0.3"/>
  <ignoredErrors>
    <ignoredError sqref="D30:F30 C30 C46:D46 E46:F46 C14:D14 E14:F1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selection activeCell="A6" sqref="A6"/>
    </sheetView>
  </sheetViews>
  <sheetFormatPr baseColWidth="10" defaultRowHeight="12.75" x14ac:dyDescent="0.2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2" customFormat="1" ht="27" x14ac:dyDescent="0.35">
      <c r="A1" s="25" t="s">
        <v>21</v>
      </c>
      <c r="B1" s="3"/>
      <c r="C1" s="4"/>
      <c r="D1" s="4"/>
      <c r="E1" s="4"/>
      <c r="F1" s="4"/>
      <c r="G1" s="4"/>
      <c r="H1" s="4"/>
    </row>
    <row r="2" spans="1:8" s="7" customFormat="1" ht="18" x14ac:dyDescent="0.25">
      <c r="A2" s="26" t="s">
        <v>14</v>
      </c>
      <c r="B2" s="5"/>
      <c r="C2" s="6"/>
      <c r="D2" s="6"/>
      <c r="E2" s="6"/>
      <c r="F2" s="6"/>
      <c r="G2" s="6"/>
      <c r="H2" s="6"/>
    </row>
    <row r="3" spans="1:8" s="7" customFormat="1" x14ac:dyDescent="0.2">
      <c r="B3" s="5"/>
      <c r="C3" s="6"/>
      <c r="D3" s="6"/>
      <c r="E3" s="6"/>
      <c r="F3" s="6"/>
      <c r="G3" s="6"/>
      <c r="H3" s="6"/>
    </row>
    <row r="4" spans="1:8" s="7" customFormat="1" x14ac:dyDescent="0.2">
      <c r="A4" s="24" t="s">
        <v>0</v>
      </c>
      <c r="B4" s="5"/>
      <c r="C4" s="6"/>
      <c r="D4" s="6"/>
      <c r="E4" s="6"/>
      <c r="F4" s="6"/>
      <c r="G4" s="6"/>
      <c r="H4" s="6"/>
    </row>
    <row r="5" spans="1:8" x14ac:dyDescent="0.2">
      <c r="A5" s="8" t="s">
        <v>54</v>
      </c>
      <c r="B5" s="9"/>
      <c r="C5" s="10"/>
      <c r="D5" s="10"/>
      <c r="E5" s="10"/>
      <c r="F5" s="10"/>
      <c r="G5" s="10"/>
      <c r="H5" s="10"/>
    </row>
    <row r="8" spans="1:8" ht="15" x14ac:dyDescent="0.2">
      <c r="A8" s="23" t="s">
        <v>36</v>
      </c>
    </row>
    <row r="9" spans="1:8" x14ac:dyDescent="0.2">
      <c r="A9" s="1" t="s">
        <v>15</v>
      </c>
    </row>
    <row r="10" spans="1:8" x14ac:dyDescent="0.2">
      <c r="B10" s="39" t="s">
        <v>20</v>
      </c>
      <c r="C10" s="40"/>
      <c r="D10" s="39" t="s">
        <v>23</v>
      </c>
      <c r="E10" s="40"/>
      <c r="F10" s="39" t="s">
        <v>22</v>
      </c>
      <c r="G10" s="40"/>
    </row>
    <row r="11" spans="1:8" x14ac:dyDescent="0.2">
      <c r="A11" s="31" t="s">
        <v>26</v>
      </c>
      <c r="B11" s="32" t="s">
        <v>17</v>
      </c>
      <c r="C11" s="33" t="s">
        <v>18</v>
      </c>
      <c r="D11" s="32" t="s">
        <v>17</v>
      </c>
      <c r="E11" s="33" t="s">
        <v>19</v>
      </c>
      <c r="F11" s="32" t="s">
        <v>17</v>
      </c>
      <c r="G11" s="33" t="s">
        <v>19</v>
      </c>
    </row>
    <row r="12" spans="1:8" x14ac:dyDescent="0.2">
      <c r="A12" s="28" t="s">
        <v>24</v>
      </c>
      <c r="B12" s="11">
        <f t="shared" ref="B12:G12" si="0">B30</f>
        <v>23006.215000000004</v>
      </c>
      <c r="C12" s="12">
        <f t="shared" si="0"/>
        <v>4.9655789881125578</v>
      </c>
      <c r="D12" s="11">
        <f t="shared" si="0"/>
        <v>269629.77100000001</v>
      </c>
      <c r="E12" s="12">
        <f t="shared" si="0"/>
        <v>1.8277347947678977</v>
      </c>
      <c r="F12" s="11">
        <f t="shared" si="0"/>
        <v>60949.485000000001</v>
      </c>
      <c r="G12" s="12">
        <f t="shared" si="0"/>
        <v>0.23572953095501964</v>
      </c>
    </row>
    <row r="13" spans="1:8" x14ac:dyDescent="0.2">
      <c r="A13" s="29" t="s">
        <v>25</v>
      </c>
      <c r="B13" s="14">
        <f t="shared" ref="B13:G13" si="1">B46</f>
        <v>1328.4760000000001</v>
      </c>
      <c r="C13" s="15">
        <f t="shared" si="1"/>
        <v>3.983030509395729</v>
      </c>
      <c r="D13" s="14">
        <f t="shared" si="1"/>
        <v>15221.353999999999</v>
      </c>
      <c r="E13" s="15">
        <f t="shared" si="1"/>
        <v>1.9361442782291265</v>
      </c>
      <c r="F13" s="14">
        <f t="shared" si="1"/>
        <v>5458.1139999999996</v>
      </c>
      <c r="G13" s="15">
        <f t="shared" si="1"/>
        <v>0.36566873832243196</v>
      </c>
    </row>
    <row r="14" spans="1:8" x14ac:dyDescent="0.2">
      <c r="A14" s="31" t="s">
        <v>10</v>
      </c>
      <c r="B14" s="34">
        <f>SUM(B12:B13)</f>
        <v>24334.691000000003</v>
      </c>
      <c r="C14" s="35">
        <f>((B12*C12)+(B13*C13))/B14</f>
        <v>4.9119398409044912</v>
      </c>
      <c r="D14" s="34">
        <f>SUM(D12:D13)</f>
        <v>284851.125</v>
      </c>
      <c r="E14" s="35">
        <f>((D12*E12)+(D13*E13))/D14</f>
        <v>1.8335277826829728</v>
      </c>
      <c r="F14" s="34">
        <f>SUM(F12:F13)</f>
        <v>66407.599000000002</v>
      </c>
      <c r="G14" s="35">
        <f>((F12*G12)+(F13*G13))/F14</f>
        <v>0.24640937810445468</v>
      </c>
    </row>
    <row r="17" spans="1:7" ht="15" x14ac:dyDescent="0.2">
      <c r="A17" s="23" t="s">
        <v>37</v>
      </c>
    </row>
    <row r="18" spans="1:7" x14ac:dyDescent="0.2">
      <c r="A18" s="1" t="s">
        <v>15</v>
      </c>
    </row>
    <row r="19" spans="1:7" x14ac:dyDescent="0.2">
      <c r="B19" s="39" t="s">
        <v>20</v>
      </c>
      <c r="C19" s="40"/>
      <c r="D19" s="39" t="s">
        <v>23</v>
      </c>
      <c r="E19" s="40"/>
      <c r="F19" s="39" t="s">
        <v>22</v>
      </c>
      <c r="G19" s="40"/>
    </row>
    <row r="20" spans="1:7" x14ac:dyDescent="0.2">
      <c r="A20" s="31" t="s">
        <v>16</v>
      </c>
      <c r="B20" s="32" t="s">
        <v>17</v>
      </c>
      <c r="C20" s="33" t="s">
        <v>18</v>
      </c>
      <c r="D20" s="32" t="s">
        <v>17</v>
      </c>
      <c r="E20" s="33" t="s">
        <v>19</v>
      </c>
      <c r="F20" s="32" t="s">
        <v>17</v>
      </c>
      <c r="G20" s="33" t="s">
        <v>19</v>
      </c>
    </row>
    <row r="21" spans="1:7" x14ac:dyDescent="0.2">
      <c r="A21" s="28" t="s">
        <v>1</v>
      </c>
      <c r="B21" s="11">
        <v>3325.105</v>
      </c>
      <c r="C21" s="12">
        <v>4.5589384506654698</v>
      </c>
      <c r="D21" s="11">
        <v>19329.632000000001</v>
      </c>
      <c r="E21" s="12">
        <v>1.3215839924422801</v>
      </c>
      <c r="F21" s="11">
        <v>526.66600000000005</v>
      </c>
      <c r="G21" s="12">
        <v>0.265821161798939</v>
      </c>
    </row>
    <row r="22" spans="1:7" x14ac:dyDescent="0.2">
      <c r="A22" s="29" t="s">
        <v>2</v>
      </c>
      <c r="B22" s="14">
        <v>7478.1480000000001</v>
      </c>
      <c r="C22" s="15">
        <v>4.4559052861751303</v>
      </c>
      <c r="D22" s="14">
        <v>34937.273999999998</v>
      </c>
      <c r="E22" s="15">
        <v>1.3165812364181599</v>
      </c>
      <c r="F22" s="14">
        <v>7463.23</v>
      </c>
      <c r="G22" s="15">
        <v>0.16265437176664799</v>
      </c>
    </row>
    <row r="23" spans="1:7" x14ac:dyDescent="0.2">
      <c r="A23" s="29" t="s">
        <v>3</v>
      </c>
      <c r="B23" s="14">
        <v>5699.598</v>
      </c>
      <c r="C23" s="15">
        <v>5.28528851034757</v>
      </c>
      <c r="D23" s="14">
        <v>51769.19</v>
      </c>
      <c r="E23" s="15">
        <v>1.6768474875500301</v>
      </c>
      <c r="F23" s="14">
        <v>7673.0069999999996</v>
      </c>
      <c r="G23" s="15">
        <v>0.17915439970274999</v>
      </c>
    </row>
    <row r="24" spans="1:7" x14ac:dyDescent="0.2">
      <c r="A24" s="29" t="s">
        <v>4</v>
      </c>
      <c r="B24" s="14">
        <v>0</v>
      </c>
      <c r="C24" s="16">
        <v>0</v>
      </c>
      <c r="D24" s="14">
        <v>17480.758999999998</v>
      </c>
      <c r="E24" s="15">
        <v>2.0927991222806699</v>
      </c>
      <c r="F24" s="17">
        <v>3050.098</v>
      </c>
      <c r="G24" s="38">
        <v>0.246261147674599</v>
      </c>
    </row>
    <row r="25" spans="1:7" x14ac:dyDescent="0.2">
      <c r="A25" s="29" t="s">
        <v>5</v>
      </c>
      <c r="B25" s="14">
        <v>1111.1289999999999</v>
      </c>
      <c r="C25" s="15">
        <v>6.2632975127100501</v>
      </c>
      <c r="D25" s="14">
        <v>49557.760000000002</v>
      </c>
      <c r="E25" s="15">
        <v>2.1500557697321301</v>
      </c>
      <c r="F25" s="14">
        <v>3140.701</v>
      </c>
      <c r="G25" s="15">
        <v>0.28688145831137701</v>
      </c>
    </row>
    <row r="26" spans="1:7" x14ac:dyDescent="0.2">
      <c r="A26" s="29" t="s">
        <v>6</v>
      </c>
      <c r="B26" s="14">
        <v>238.93</v>
      </c>
      <c r="C26" s="15">
        <v>6.1477292554304599</v>
      </c>
      <c r="D26" s="14">
        <v>13357.375</v>
      </c>
      <c r="E26" s="15">
        <v>2.3986431978588598</v>
      </c>
      <c r="F26" s="14">
        <v>16041.851000000001</v>
      </c>
      <c r="G26" s="15">
        <v>0.20610270940678899</v>
      </c>
    </row>
    <row r="27" spans="1:7" x14ac:dyDescent="0.2">
      <c r="A27" s="29" t="s">
        <v>7</v>
      </c>
      <c r="B27" s="14">
        <v>350.84699999999998</v>
      </c>
      <c r="C27" s="15">
        <v>5.54442030286706</v>
      </c>
      <c r="D27" s="14">
        <v>21645.238000000001</v>
      </c>
      <c r="E27" s="15">
        <v>1.7504637933757099</v>
      </c>
      <c r="F27" s="14">
        <v>4164.1130000000003</v>
      </c>
      <c r="G27" s="15">
        <v>0.24045252590407601</v>
      </c>
    </row>
    <row r="28" spans="1:7" x14ac:dyDescent="0.2">
      <c r="A28" s="29" t="s">
        <v>8</v>
      </c>
      <c r="B28" s="14">
        <v>1872.4649999999999</v>
      </c>
      <c r="C28" s="15">
        <v>4.8406180425268301</v>
      </c>
      <c r="D28" s="14">
        <v>39122.290999999997</v>
      </c>
      <c r="E28" s="15">
        <v>2.2823208288083099</v>
      </c>
      <c r="F28" s="14">
        <v>16975.453000000001</v>
      </c>
      <c r="G28" s="15">
        <v>0.30680764000819299</v>
      </c>
    </row>
    <row r="29" spans="1:7" x14ac:dyDescent="0.2">
      <c r="A29" s="30" t="s">
        <v>9</v>
      </c>
      <c r="B29" s="18">
        <v>2929.9929999999999</v>
      </c>
      <c r="C29" s="19">
        <v>5.5279825549071298</v>
      </c>
      <c r="D29" s="18">
        <v>22430.252</v>
      </c>
      <c r="E29" s="19">
        <v>1.43133120880675</v>
      </c>
      <c r="F29" s="18">
        <v>1914.366</v>
      </c>
      <c r="G29" s="19">
        <v>0.24611070140192601</v>
      </c>
    </row>
    <row r="30" spans="1:7" x14ac:dyDescent="0.2">
      <c r="A30" s="31" t="s">
        <v>10</v>
      </c>
      <c r="B30" s="34">
        <f>SUM(B21:B29)</f>
        <v>23006.215000000004</v>
      </c>
      <c r="C30" s="35">
        <f>((B21*C21)+(B22*C22)+(B23*C23)+(B24*C24)+(B25*C25)+(B26*C26)+(B27*C27)+(B28*C28)+(B29*C29))/B30</f>
        <v>4.9655789881125578</v>
      </c>
      <c r="D30" s="34">
        <f>SUM(D21:D29)</f>
        <v>269629.77100000001</v>
      </c>
      <c r="E30" s="35">
        <f>((D21*E21)+(D22*E22)+(D23*E23)+(D24*E24)+(D25*E25)+(D26*E26)+(D27*E27)+(D28*E28)+(D29*E29))/D30</f>
        <v>1.8277347947678977</v>
      </c>
      <c r="F30" s="34">
        <f>SUM(F21:F29)</f>
        <v>60949.485000000001</v>
      </c>
      <c r="G30" s="35">
        <f>((F21*G21)+(F22*G22)+(F23*G23)+(F24*G24)+(F25*G25)+(F26*G26)+(F27*G27)+(F28*G28)+(F29*G29))/F30</f>
        <v>0.23572953095501964</v>
      </c>
    </row>
    <row r="33" spans="1:7" ht="15" x14ac:dyDescent="0.2">
      <c r="A33" s="23" t="s">
        <v>38</v>
      </c>
    </row>
    <row r="34" spans="1:7" x14ac:dyDescent="0.2">
      <c r="A34" s="1" t="s">
        <v>15</v>
      </c>
    </row>
    <row r="35" spans="1:7" x14ac:dyDescent="0.2">
      <c r="B35" s="39" t="s">
        <v>20</v>
      </c>
      <c r="C35" s="40"/>
      <c r="D35" s="39" t="s">
        <v>23</v>
      </c>
      <c r="E35" s="40"/>
      <c r="F35" s="39" t="s">
        <v>22</v>
      </c>
      <c r="G35" s="40"/>
    </row>
    <row r="36" spans="1:7" x14ac:dyDescent="0.2">
      <c r="A36" s="31" t="s">
        <v>16</v>
      </c>
      <c r="B36" s="32" t="s">
        <v>17</v>
      </c>
      <c r="C36" s="33" t="s">
        <v>18</v>
      </c>
      <c r="D36" s="32" t="s">
        <v>17</v>
      </c>
      <c r="E36" s="33" t="s">
        <v>19</v>
      </c>
      <c r="F36" s="32" t="s">
        <v>17</v>
      </c>
      <c r="G36" s="33" t="s">
        <v>19</v>
      </c>
    </row>
    <row r="37" spans="1:7" x14ac:dyDescent="0.2">
      <c r="A37" s="28" t="s">
        <v>1</v>
      </c>
      <c r="B37" s="11">
        <v>0</v>
      </c>
      <c r="C37" s="13">
        <v>0</v>
      </c>
      <c r="D37" s="11">
        <v>0</v>
      </c>
      <c r="E37" s="13">
        <v>0</v>
      </c>
      <c r="F37" s="11">
        <v>0</v>
      </c>
      <c r="G37" s="13">
        <v>0</v>
      </c>
    </row>
    <row r="38" spans="1:7" x14ac:dyDescent="0.2">
      <c r="A38" s="29" t="s">
        <v>2</v>
      </c>
      <c r="B38" s="14">
        <v>0</v>
      </c>
      <c r="C38" s="16">
        <v>0</v>
      </c>
      <c r="D38" s="14">
        <v>0</v>
      </c>
      <c r="E38" s="16">
        <v>0</v>
      </c>
      <c r="F38" s="14">
        <v>0</v>
      </c>
      <c r="G38" s="16">
        <v>0</v>
      </c>
    </row>
    <row r="39" spans="1:7" x14ac:dyDescent="0.2">
      <c r="A39" s="29" t="s">
        <v>3</v>
      </c>
      <c r="B39" s="14">
        <v>527.79399999999998</v>
      </c>
      <c r="C39" s="15">
        <v>3.6499873852298399</v>
      </c>
      <c r="D39" s="14">
        <v>1288.796</v>
      </c>
      <c r="E39" s="15">
        <v>0.82469732758326397</v>
      </c>
      <c r="F39" s="14">
        <v>400.48</v>
      </c>
      <c r="G39" s="15">
        <v>0.101596808829405</v>
      </c>
    </row>
    <row r="40" spans="1:7" x14ac:dyDescent="0.2">
      <c r="A40" s="29" t="s">
        <v>4</v>
      </c>
      <c r="B40" s="14">
        <v>0</v>
      </c>
      <c r="C40" s="16">
        <v>0</v>
      </c>
      <c r="D40" s="14">
        <v>168.11699999999999</v>
      </c>
      <c r="E40" s="15">
        <v>1.6619999999999999</v>
      </c>
      <c r="F40" s="14">
        <v>0</v>
      </c>
      <c r="G40" s="16">
        <v>0</v>
      </c>
    </row>
    <row r="41" spans="1:7" x14ac:dyDescent="0.2">
      <c r="A41" s="29" t="s">
        <v>5</v>
      </c>
      <c r="B41" s="14">
        <v>0</v>
      </c>
      <c r="C41" s="16">
        <v>0</v>
      </c>
      <c r="D41" s="14">
        <v>0</v>
      </c>
      <c r="E41" s="16">
        <v>0</v>
      </c>
      <c r="F41" s="14">
        <v>0</v>
      </c>
      <c r="G41" s="16">
        <v>0</v>
      </c>
    </row>
    <row r="42" spans="1:7" x14ac:dyDescent="0.2">
      <c r="A42" s="29" t="s">
        <v>6</v>
      </c>
      <c r="B42" s="14">
        <v>251.971</v>
      </c>
      <c r="C42" s="15">
        <v>3.2370524703239698</v>
      </c>
      <c r="D42" s="14">
        <v>2006.644</v>
      </c>
      <c r="E42" s="15">
        <v>0.89326587725575601</v>
      </c>
      <c r="F42" s="14">
        <v>27.620999999999999</v>
      </c>
      <c r="G42" s="15">
        <v>0.223</v>
      </c>
    </row>
    <row r="43" spans="1:7" x14ac:dyDescent="0.2">
      <c r="A43" s="29" t="s">
        <v>7</v>
      </c>
      <c r="B43" s="14">
        <v>259.35000000000002</v>
      </c>
      <c r="C43" s="15">
        <v>3.8666874301137502</v>
      </c>
      <c r="D43" s="14">
        <v>4928.72</v>
      </c>
      <c r="E43" s="15">
        <v>1.19734362593128</v>
      </c>
      <c r="F43" s="14">
        <v>0</v>
      </c>
      <c r="G43" s="16">
        <v>0</v>
      </c>
    </row>
    <row r="44" spans="1:7" x14ac:dyDescent="0.2">
      <c r="A44" s="29" t="s">
        <v>8</v>
      </c>
      <c r="B44" s="14">
        <v>276.81400000000002</v>
      </c>
      <c r="C44" s="15">
        <v>5.3959712442289796</v>
      </c>
      <c r="D44" s="14">
        <v>6829.0770000000002</v>
      </c>
      <c r="E44" s="15">
        <v>2.9922963665514399</v>
      </c>
      <c r="F44" s="14">
        <v>5030.0129999999999</v>
      </c>
      <c r="G44" s="15">
        <v>0.387477067554299</v>
      </c>
    </row>
    <row r="45" spans="1:7" x14ac:dyDescent="0.2">
      <c r="A45" s="30" t="s">
        <v>9</v>
      </c>
      <c r="B45" s="18">
        <v>12.547000000000001</v>
      </c>
      <c r="C45" s="19">
        <v>4.2057766796843898</v>
      </c>
      <c r="D45" s="18">
        <v>0</v>
      </c>
      <c r="E45" s="20">
        <v>0</v>
      </c>
      <c r="F45" s="18">
        <v>0</v>
      </c>
      <c r="G45" s="20">
        <v>0</v>
      </c>
    </row>
    <row r="46" spans="1:7" x14ac:dyDescent="0.2">
      <c r="A46" s="31" t="s">
        <v>10</v>
      </c>
      <c r="B46" s="34">
        <f>SUM(B37:B45)</f>
        <v>1328.4760000000001</v>
      </c>
      <c r="C46" s="35">
        <f>((B37*C37)+(B38*C38)+(B39*C39)+(B40*C40)+(B41*C41)+(B42*C42)+(B43*C43)+(B44*C44)+(B45*C45))/B46</f>
        <v>3.983030509395729</v>
      </c>
      <c r="D46" s="34">
        <f>SUM(D37:D45)</f>
        <v>15221.353999999999</v>
      </c>
      <c r="E46" s="35">
        <f>((D37*E37)+(D38*E38)+(D39*E39)+(D40*E40)+(D41*E41)+(D42*E42)+(D43*E43)+(D44*E44)+(D45*E45))/D46</f>
        <v>1.9361442782291265</v>
      </c>
      <c r="F46" s="34">
        <f>SUM(F37:F45)</f>
        <v>5458.1139999999996</v>
      </c>
      <c r="G46" s="35">
        <f>((F37*G37)+(F38*G38)+(F39*G39)+(F40*G40)+(F41*G41)+(F42*G42)+(F43*G43)+(F44*G44)+(F45*G45))/F46</f>
        <v>0.36566873832243196</v>
      </c>
    </row>
    <row r="49" spans="1:1" ht="15" x14ac:dyDescent="0.2">
      <c r="A49" s="27" t="s">
        <v>11</v>
      </c>
    </row>
    <row r="50" spans="1:1" x14ac:dyDescent="0.2">
      <c r="A50" s="21" t="s">
        <v>12</v>
      </c>
    </row>
    <row r="51" spans="1:1" x14ac:dyDescent="0.2">
      <c r="A51" s="22" t="s">
        <v>13</v>
      </c>
    </row>
  </sheetData>
  <mergeCells count="9">
    <mergeCell ref="B35:C35"/>
    <mergeCell ref="D35:E35"/>
    <mergeCell ref="F35:G35"/>
    <mergeCell ref="B10:C10"/>
    <mergeCell ref="D10:E10"/>
    <mergeCell ref="F10:G10"/>
    <mergeCell ref="B19:C19"/>
    <mergeCell ref="D19:E19"/>
    <mergeCell ref="F19:G19"/>
  </mergeCells>
  <pageMargins left="0.7" right="0.7" top="0.75" bottom="0.75" header="0.3" footer="0.3"/>
  <ignoredErrors>
    <ignoredError sqref="C14:D14 E14:F14 C30:D30 E30:F30 C46:D46 E46:F4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selection activeCell="A6" sqref="A6"/>
    </sheetView>
  </sheetViews>
  <sheetFormatPr baseColWidth="10" defaultRowHeight="12.75" x14ac:dyDescent="0.2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2" customFormat="1" ht="27" x14ac:dyDescent="0.35">
      <c r="A1" s="25" t="s">
        <v>21</v>
      </c>
      <c r="B1" s="3"/>
      <c r="C1" s="4"/>
      <c r="D1" s="4"/>
      <c r="E1" s="4"/>
      <c r="F1" s="4"/>
      <c r="G1" s="4"/>
      <c r="H1" s="4"/>
    </row>
    <row r="2" spans="1:8" s="7" customFormat="1" ht="18" x14ac:dyDescent="0.25">
      <c r="A2" s="26" t="s">
        <v>14</v>
      </c>
      <c r="B2" s="5"/>
      <c r="C2" s="6"/>
      <c r="D2" s="6"/>
      <c r="E2" s="6"/>
      <c r="F2" s="6"/>
      <c r="G2" s="6"/>
      <c r="H2" s="6"/>
    </row>
    <row r="3" spans="1:8" s="7" customFormat="1" x14ac:dyDescent="0.2">
      <c r="B3" s="5"/>
      <c r="C3" s="6"/>
      <c r="D3" s="6"/>
      <c r="E3" s="6"/>
      <c r="F3" s="6"/>
      <c r="G3" s="6"/>
      <c r="H3" s="6"/>
    </row>
    <row r="4" spans="1:8" s="7" customFormat="1" x14ac:dyDescent="0.2">
      <c r="A4" s="24" t="s">
        <v>0</v>
      </c>
      <c r="B4" s="5"/>
      <c r="C4" s="6"/>
      <c r="D4" s="6"/>
      <c r="E4" s="6"/>
      <c r="F4" s="6"/>
      <c r="G4" s="6"/>
      <c r="H4" s="6"/>
    </row>
    <row r="5" spans="1:8" x14ac:dyDescent="0.2">
      <c r="A5" s="8" t="s">
        <v>58</v>
      </c>
      <c r="B5" s="9"/>
      <c r="C5" s="10"/>
      <c r="D5" s="10"/>
      <c r="E5" s="10"/>
      <c r="F5" s="10"/>
      <c r="G5" s="10"/>
      <c r="H5" s="10"/>
    </row>
    <row r="8" spans="1:8" ht="15" x14ac:dyDescent="0.2">
      <c r="A8" s="23" t="s">
        <v>41</v>
      </c>
    </row>
    <row r="9" spans="1:8" x14ac:dyDescent="0.2">
      <c r="A9" s="1" t="s">
        <v>15</v>
      </c>
    </row>
    <row r="10" spans="1:8" x14ac:dyDescent="0.2">
      <c r="B10" s="39" t="s">
        <v>20</v>
      </c>
      <c r="C10" s="40"/>
      <c r="D10" s="39" t="s">
        <v>23</v>
      </c>
      <c r="E10" s="40"/>
      <c r="F10" s="39" t="s">
        <v>22</v>
      </c>
      <c r="G10" s="40"/>
    </row>
    <row r="11" spans="1:8" x14ac:dyDescent="0.2">
      <c r="A11" s="31" t="s">
        <v>26</v>
      </c>
      <c r="B11" s="32" t="s">
        <v>17</v>
      </c>
      <c r="C11" s="33" t="s">
        <v>18</v>
      </c>
      <c r="D11" s="32" t="s">
        <v>17</v>
      </c>
      <c r="E11" s="33" t="s">
        <v>19</v>
      </c>
      <c r="F11" s="32" t="s">
        <v>17</v>
      </c>
      <c r="G11" s="33" t="s">
        <v>19</v>
      </c>
    </row>
    <row r="12" spans="1:8" x14ac:dyDescent="0.2">
      <c r="A12" s="28" t="s">
        <v>24</v>
      </c>
      <c r="B12" s="11">
        <f t="shared" ref="B12:G12" si="0">B30</f>
        <v>10371.684999999999</v>
      </c>
      <c r="C12" s="12">
        <f t="shared" si="0"/>
        <v>5.0186250048087642</v>
      </c>
      <c r="D12" s="11">
        <f t="shared" si="0"/>
        <v>259997.12699999998</v>
      </c>
      <c r="E12" s="12">
        <f t="shared" si="0"/>
        <v>2.0111885467988277</v>
      </c>
      <c r="F12" s="11">
        <f t="shared" si="0"/>
        <v>116133.74800000001</v>
      </c>
      <c r="G12" s="12">
        <f t="shared" si="0"/>
        <v>0.24220931961999534</v>
      </c>
    </row>
    <row r="13" spans="1:8" x14ac:dyDescent="0.2">
      <c r="A13" s="29" t="s">
        <v>25</v>
      </c>
      <c r="B13" s="14">
        <f t="shared" ref="B13:G13" si="1">B46</f>
        <v>743.75200000000007</v>
      </c>
      <c r="C13" s="15">
        <f t="shared" si="1"/>
        <v>4.2937776422786085</v>
      </c>
      <c r="D13" s="14">
        <f t="shared" si="1"/>
        <v>14382.016</v>
      </c>
      <c r="E13" s="15">
        <f t="shared" si="1"/>
        <v>2.0603698145656333</v>
      </c>
      <c r="F13" s="14">
        <f t="shared" si="1"/>
        <v>6204.8360000000002</v>
      </c>
      <c r="G13" s="15">
        <f t="shared" si="1"/>
        <v>0.52069861524140215</v>
      </c>
    </row>
    <row r="14" spans="1:8" x14ac:dyDescent="0.2">
      <c r="A14" s="31" t="s">
        <v>10</v>
      </c>
      <c r="B14" s="34">
        <f>SUM(B12:B13)</f>
        <v>11115.437</v>
      </c>
      <c r="C14" s="35">
        <f>((B12*C12)+(B13*C13))/B14</f>
        <v>4.9701242867914219</v>
      </c>
      <c r="D14" s="34">
        <f>SUM(D12:D13)</f>
        <v>274379.14299999998</v>
      </c>
      <c r="E14" s="35">
        <f>((D12*E12)+(D13*E13))/D14</f>
        <v>2.0137664606015635</v>
      </c>
      <c r="F14" s="34">
        <f>SUM(F12:F13)</f>
        <v>122338.584</v>
      </c>
      <c r="G14" s="35">
        <f>((F12*G12)+(F13*G13))/F14</f>
        <v>0.2563338938188135</v>
      </c>
    </row>
    <row r="17" spans="1:7" ht="15" x14ac:dyDescent="0.2">
      <c r="A17" s="23" t="s">
        <v>40</v>
      </c>
    </row>
    <row r="18" spans="1:7" x14ac:dyDescent="0.2">
      <c r="A18" s="1" t="s">
        <v>15</v>
      </c>
    </row>
    <row r="19" spans="1:7" x14ac:dyDescent="0.2">
      <c r="B19" s="39" t="s">
        <v>20</v>
      </c>
      <c r="C19" s="40"/>
      <c r="D19" s="39" t="s">
        <v>23</v>
      </c>
      <c r="E19" s="40"/>
      <c r="F19" s="39" t="s">
        <v>22</v>
      </c>
      <c r="G19" s="40"/>
    </row>
    <row r="20" spans="1:7" x14ac:dyDescent="0.2">
      <c r="A20" s="31" t="s">
        <v>16</v>
      </c>
      <c r="B20" s="32" t="s">
        <v>17</v>
      </c>
      <c r="C20" s="33" t="s">
        <v>18</v>
      </c>
      <c r="D20" s="32" t="s">
        <v>17</v>
      </c>
      <c r="E20" s="33" t="s">
        <v>19</v>
      </c>
      <c r="F20" s="32" t="s">
        <v>17</v>
      </c>
      <c r="G20" s="33" t="s">
        <v>19</v>
      </c>
    </row>
    <row r="21" spans="1:7" x14ac:dyDescent="0.2">
      <c r="A21" s="28" t="s">
        <v>1</v>
      </c>
      <c r="B21" s="11">
        <v>2585.8980000000001</v>
      </c>
      <c r="C21" s="12">
        <v>4.72109823976042</v>
      </c>
      <c r="D21" s="11">
        <v>19154.675999999999</v>
      </c>
      <c r="E21" s="12">
        <v>1.49394391813258</v>
      </c>
      <c r="F21" s="11">
        <v>5119.8149999999996</v>
      </c>
      <c r="G21" s="12">
        <v>0.16659333218094799</v>
      </c>
    </row>
    <row r="22" spans="1:7" x14ac:dyDescent="0.2">
      <c r="A22" s="29" t="s">
        <v>2</v>
      </c>
      <c r="B22" s="14">
        <v>4111.0889999999999</v>
      </c>
      <c r="C22" s="15">
        <v>4.6345961739091504</v>
      </c>
      <c r="D22" s="14">
        <v>34835.904000000002</v>
      </c>
      <c r="E22" s="15">
        <v>1.48275099945734</v>
      </c>
      <c r="F22" s="14">
        <v>14496.045</v>
      </c>
      <c r="G22" s="15">
        <v>0.17704328504774899</v>
      </c>
    </row>
    <row r="23" spans="1:7" x14ac:dyDescent="0.2">
      <c r="A23" s="29" t="s">
        <v>3</v>
      </c>
      <c r="B23" s="14">
        <v>1944.93</v>
      </c>
      <c r="C23" s="15">
        <v>5.37802093185873</v>
      </c>
      <c r="D23" s="14">
        <v>48953.286999999997</v>
      </c>
      <c r="E23" s="15">
        <v>1.9264958951990301</v>
      </c>
      <c r="F23" s="14">
        <v>24494.376</v>
      </c>
      <c r="G23" s="15">
        <v>0.16953543388898701</v>
      </c>
    </row>
    <row r="24" spans="1:7" x14ac:dyDescent="0.2">
      <c r="A24" s="29" t="s">
        <v>4</v>
      </c>
      <c r="B24" s="14">
        <v>0</v>
      </c>
      <c r="C24" s="16">
        <v>0</v>
      </c>
      <c r="D24" s="14">
        <v>18528.598000000002</v>
      </c>
      <c r="E24" s="15">
        <v>2.1827307203167798</v>
      </c>
      <c r="F24" s="17">
        <v>6771.9040000000005</v>
      </c>
      <c r="G24" s="38">
        <v>0.27228449443465202</v>
      </c>
    </row>
    <row r="25" spans="1:7" x14ac:dyDescent="0.2">
      <c r="A25" s="29" t="s">
        <v>5</v>
      </c>
      <c r="B25" s="14">
        <v>132.31299999999999</v>
      </c>
      <c r="C25" s="15">
        <v>9.7572597930664404</v>
      </c>
      <c r="D25" s="14">
        <v>46495.247000000003</v>
      </c>
      <c r="E25" s="15">
        <v>2.3230743233173898</v>
      </c>
      <c r="F25" s="14">
        <v>5894.1540000000005</v>
      </c>
      <c r="G25" s="15">
        <v>0.30443024478152397</v>
      </c>
    </row>
    <row r="26" spans="1:7" x14ac:dyDescent="0.2">
      <c r="A26" s="29" t="s">
        <v>6</v>
      </c>
      <c r="B26" s="14">
        <v>19.914999999999999</v>
      </c>
      <c r="C26" s="15">
        <v>8.3825832287220692</v>
      </c>
      <c r="D26" s="14">
        <v>13182.365</v>
      </c>
      <c r="E26" s="15">
        <v>2.5715577246571502</v>
      </c>
      <c r="F26" s="14">
        <v>23590.999</v>
      </c>
      <c r="G26" s="15">
        <v>0.25539786013301102</v>
      </c>
    </row>
    <row r="27" spans="1:7" x14ac:dyDescent="0.2">
      <c r="A27" s="29" t="s">
        <v>7</v>
      </c>
      <c r="B27" s="14">
        <v>110.05500000000001</v>
      </c>
      <c r="C27" s="15">
        <v>5.2789941756394496</v>
      </c>
      <c r="D27" s="14">
        <v>20913.452000000001</v>
      </c>
      <c r="E27" s="15">
        <v>1.9298236389190999</v>
      </c>
      <c r="F27" s="14">
        <v>10546.696</v>
      </c>
      <c r="G27" s="15">
        <v>0.22651683806947701</v>
      </c>
    </row>
    <row r="28" spans="1:7" x14ac:dyDescent="0.2">
      <c r="A28" s="29" t="s">
        <v>8</v>
      </c>
      <c r="B28" s="14">
        <v>464.49799999999999</v>
      </c>
      <c r="C28" s="15">
        <v>4.8360158730500498</v>
      </c>
      <c r="D28" s="14">
        <v>36671.538999999997</v>
      </c>
      <c r="E28" s="15">
        <v>2.48771465326285</v>
      </c>
      <c r="F28" s="14">
        <v>20169.895</v>
      </c>
      <c r="G28" s="15">
        <v>0.35928802861888998</v>
      </c>
    </row>
    <row r="29" spans="1:7" x14ac:dyDescent="0.2">
      <c r="A29" s="30" t="s">
        <v>9</v>
      </c>
      <c r="B29" s="18">
        <v>1002.987</v>
      </c>
      <c r="C29" s="19">
        <v>6.0269542087783803</v>
      </c>
      <c r="D29" s="18">
        <v>21262.059000000001</v>
      </c>
      <c r="E29" s="19">
        <v>1.61716644371084</v>
      </c>
      <c r="F29" s="18">
        <v>5049.8639999999996</v>
      </c>
      <c r="G29" s="19">
        <v>0.24901998350846699</v>
      </c>
    </row>
    <row r="30" spans="1:7" x14ac:dyDescent="0.2">
      <c r="A30" s="31" t="s">
        <v>10</v>
      </c>
      <c r="B30" s="34">
        <f>SUM(B21:B29)</f>
        <v>10371.684999999999</v>
      </c>
      <c r="C30" s="35">
        <f>((B21*C21)+(B22*C22)+(B23*C23)+(B24*C24)+(B25*C25)+(B26*C26)+(B27*C27)+(B28*C28)+(B29*C29))/B30</f>
        <v>5.0186250048087642</v>
      </c>
      <c r="D30" s="34">
        <f>SUM(D21:D29)</f>
        <v>259997.12699999998</v>
      </c>
      <c r="E30" s="35">
        <f>((D21*E21)+(D22*E22)+(D23*E23)+(D24*E24)+(D25*E25)+(D26*E26)+(D27*E27)+(D28*E28)+(D29*E29))/D30</f>
        <v>2.0111885467988277</v>
      </c>
      <c r="F30" s="34">
        <f>SUM(F21:F29)</f>
        <v>116133.74800000001</v>
      </c>
      <c r="G30" s="35">
        <f>((F21*G21)+(F22*G22)+(F23*G23)+(F24*G24)+(F25*G25)+(F26*G26)+(F27*G27)+(F28*G28)+(F29*G29))/F30</f>
        <v>0.24220931961999534</v>
      </c>
    </row>
    <row r="33" spans="1:7" ht="15" x14ac:dyDescent="0.2">
      <c r="A33" s="23" t="s">
        <v>39</v>
      </c>
    </row>
    <row r="34" spans="1:7" x14ac:dyDescent="0.2">
      <c r="A34" s="1" t="s">
        <v>15</v>
      </c>
    </row>
    <row r="35" spans="1:7" x14ac:dyDescent="0.2">
      <c r="B35" s="39" t="s">
        <v>20</v>
      </c>
      <c r="C35" s="40"/>
      <c r="D35" s="39" t="s">
        <v>23</v>
      </c>
      <c r="E35" s="40"/>
      <c r="F35" s="39" t="s">
        <v>22</v>
      </c>
      <c r="G35" s="40"/>
    </row>
    <row r="36" spans="1:7" x14ac:dyDescent="0.2">
      <c r="A36" s="31" t="s">
        <v>16</v>
      </c>
      <c r="B36" s="32" t="s">
        <v>17</v>
      </c>
      <c r="C36" s="33" t="s">
        <v>18</v>
      </c>
      <c r="D36" s="32" t="s">
        <v>17</v>
      </c>
      <c r="E36" s="33" t="s">
        <v>19</v>
      </c>
      <c r="F36" s="32" t="s">
        <v>17</v>
      </c>
      <c r="G36" s="33" t="s">
        <v>19</v>
      </c>
    </row>
    <row r="37" spans="1:7" x14ac:dyDescent="0.2">
      <c r="A37" s="28" t="s">
        <v>1</v>
      </c>
      <c r="B37" s="11">
        <v>0</v>
      </c>
      <c r="C37" s="13">
        <v>0</v>
      </c>
      <c r="D37" s="11">
        <v>0</v>
      </c>
      <c r="E37" s="13">
        <v>0</v>
      </c>
      <c r="F37" s="11">
        <v>0</v>
      </c>
      <c r="G37" s="13">
        <v>0</v>
      </c>
    </row>
    <row r="38" spans="1:7" x14ac:dyDescent="0.2">
      <c r="A38" s="29" t="s">
        <v>2</v>
      </c>
      <c r="B38" s="14">
        <v>0</v>
      </c>
      <c r="C38" s="16">
        <v>0</v>
      </c>
      <c r="D38" s="14">
        <v>0</v>
      </c>
      <c r="E38" s="16">
        <v>0</v>
      </c>
      <c r="F38" s="14">
        <v>0</v>
      </c>
      <c r="G38" s="16">
        <v>0</v>
      </c>
    </row>
    <row r="39" spans="1:7" x14ac:dyDescent="0.2">
      <c r="A39" s="29" t="s">
        <v>3</v>
      </c>
      <c r="B39" s="14">
        <v>473.91300000000001</v>
      </c>
      <c r="C39" s="15">
        <v>3.8780363020216799</v>
      </c>
      <c r="D39" s="14">
        <v>1282.9179999999999</v>
      </c>
      <c r="E39" s="15">
        <v>0.91984308506077594</v>
      </c>
      <c r="F39" s="14">
        <v>394.29199999999997</v>
      </c>
      <c r="G39" s="15">
        <v>0.14764113905430501</v>
      </c>
    </row>
    <row r="40" spans="1:7" x14ac:dyDescent="0.2">
      <c r="A40" s="29" t="s">
        <v>4</v>
      </c>
      <c r="B40" s="14">
        <v>0</v>
      </c>
      <c r="C40" s="16">
        <v>0</v>
      </c>
      <c r="D40" s="14">
        <v>167.517</v>
      </c>
      <c r="E40" s="15">
        <v>2.0760000000000001</v>
      </c>
      <c r="F40" s="14">
        <v>0</v>
      </c>
      <c r="G40" s="16">
        <v>0</v>
      </c>
    </row>
    <row r="41" spans="1:7" x14ac:dyDescent="0.2">
      <c r="A41" s="29" t="s">
        <v>5</v>
      </c>
      <c r="B41" s="14">
        <v>0</v>
      </c>
      <c r="C41" s="16">
        <v>0</v>
      </c>
      <c r="D41" s="14">
        <v>0</v>
      </c>
      <c r="E41" s="16">
        <v>0</v>
      </c>
      <c r="F41" s="14">
        <v>0</v>
      </c>
      <c r="G41" s="16">
        <v>0</v>
      </c>
    </row>
    <row r="42" spans="1:7" x14ac:dyDescent="0.2">
      <c r="A42" s="29" t="s">
        <v>6</v>
      </c>
      <c r="B42" s="14">
        <v>16.739000000000001</v>
      </c>
      <c r="C42" s="15">
        <v>6.8659999999999997</v>
      </c>
      <c r="D42" s="14">
        <v>1942.16</v>
      </c>
      <c r="E42" s="15">
        <v>1.1831549450096801</v>
      </c>
      <c r="F42" s="14">
        <v>27.571000000000002</v>
      </c>
      <c r="G42" s="15">
        <v>0.36499999999999999</v>
      </c>
    </row>
    <row r="43" spans="1:7" x14ac:dyDescent="0.2">
      <c r="A43" s="29" t="s">
        <v>7</v>
      </c>
      <c r="B43" s="14">
        <v>167.881</v>
      </c>
      <c r="C43" s="15">
        <v>4.69519124260637</v>
      </c>
      <c r="D43" s="14">
        <v>5175.4250000000002</v>
      </c>
      <c r="E43" s="15">
        <v>1.4009229694179699</v>
      </c>
      <c r="F43" s="14">
        <v>502.209</v>
      </c>
      <c r="G43" s="15">
        <v>0.28793693064043102</v>
      </c>
    </row>
    <row r="44" spans="1:7" x14ac:dyDescent="0.2">
      <c r="A44" s="29" t="s">
        <v>8</v>
      </c>
      <c r="B44" s="14">
        <v>72.754000000000005</v>
      </c>
      <c r="C44" s="15">
        <v>5.444</v>
      </c>
      <c r="D44" s="14">
        <v>5813.9960000000001</v>
      </c>
      <c r="E44" s="15">
        <v>3.1916387849252001</v>
      </c>
      <c r="F44" s="14">
        <v>5280.7640000000001</v>
      </c>
      <c r="G44" s="15">
        <v>0.57150212734369499</v>
      </c>
    </row>
    <row r="45" spans="1:7" x14ac:dyDescent="0.2">
      <c r="A45" s="30" t="s">
        <v>9</v>
      </c>
      <c r="B45" s="18">
        <v>12.465</v>
      </c>
      <c r="C45" s="19">
        <v>4.5260922583233096</v>
      </c>
      <c r="D45" s="18">
        <v>0</v>
      </c>
      <c r="E45" s="20">
        <v>0</v>
      </c>
      <c r="F45" s="18">
        <v>0</v>
      </c>
      <c r="G45" s="20">
        <v>0</v>
      </c>
    </row>
    <row r="46" spans="1:7" x14ac:dyDescent="0.2">
      <c r="A46" s="31" t="s">
        <v>10</v>
      </c>
      <c r="B46" s="34">
        <f>SUM(B37:B45)</f>
        <v>743.75200000000007</v>
      </c>
      <c r="C46" s="35">
        <f>((B37*C37)+(B38*C38)+(B39*C39)+(B40*C40)+(B41*C41)+(B42*C42)+(B43*C43)+(B44*C44)+(B45*C45))/B46</f>
        <v>4.2937776422786085</v>
      </c>
      <c r="D46" s="34">
        <f>SUM(D37:D45)</f>
        <v>14382.016</v>
      </c>
      <c r="E46" s="35">
        <f>((D37*E37)+(D38*E38)+(D39*E39)+(D40*E40)+(D41*E41)+(D42*E42)+(D43*E43)+(D44*E44)+(D45*E45))/D46</f>
        <v>2.0603698145656333</v>
      </c>
      <c r="F46" s="34">
        <f>SUM(F37:F45)</f>
        <v>6204.8360000000002</v>
      </c>
      <c r="G46" s="35">
        <f>((F37*G37)+(F38*G38)+(F39*G39)+(F40*G40)+(F41*G41)+(F42*G42)+(F43*G43)+(F44*G44)+(F45*G45))/F46</f>
        <v>0.52069861524140215</v>
      </c>
    </row>
    <row r="49" spans="1:1" ht="15" x14ac:dyDescent="0.2">
      <c r="A49" s="27" t="s">
        <v>11</v>
      </c>
    </row>
    <row r="50" spans="1:1" x14ac:dyDescent="0.2">
      <c r="A50" s="21" t="s">
        <v>12</v>
      </c>
    </row>
    <row r="51" spans="1:1" x14ac:dyDescent="0.2">
      <c r="A51" s="22" t="s">
        <v>13</v>
      </c>
    </row>
  </sheetData>
  <mergeCells count="9">
    <mergeCell ref="B35:C35"/>
    <mergeCell ref="D35:E35"/>
    <mergeCell ref="F35:G35"/>
    <mergeCell ref="B10:C10"/>
    <mergeCell ref="D10:E10"/>
    <mergeCell ref="F10:G10"/>
    <mergeCell ref="B19:C19"/>
    <mergeCell ref="D19:E19"/>
    <mergeCell ref="F19:G19"/>
  </mergeCells>
  <pageMargins left="0.7" right="0.7" top="0.75" bottom="0.75" header="0.3" footer="0.3"/>
  <ignoredErrors>
    <ignoredError sqref="C30:D30 E30:F30 D46:F46 C46 C14:D14 E14:F1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selection activeCell="A6" sqref="A6"/>
    </sheetView>
  </sheetViews>
  <sheetFormatPr baseColWidth="10" defaultRowHeight="12.75" x14ac:dyDescent="0.2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2" customFormat="1" ht="27" x14ac:dyDescent="0.35">
      <c r="A1" s="25" t="s">
        <v>21</v>
      </c>
      <c r="B1" s="3"/>
      <c r="C1" s="4"/>
      <c r="D1" s="4"/>
      <c r="E1" s="4"/>
      <c r="F1" s="4"/>
      <c r="G1" s="4"/>
      <c r="H1" s="4"/>
    </row>
    <row r="2" spans="1:8" s="7" customFormat="1" ht="18" x14ac:dyDescent="0.25">
      <c r="A2" s="26" t="s">
        <v>14</v>
      </c>
      <c r="B2" s="5"/>
      <c r="C2" s="6"/>
      <c r="D2" s="6"/>
      <c r="E2" s="6"/>
      <c r="F2" s="6"/>
      <c r="G2" s="6"/>
      <c r="H2" s="6"/>
    </row>
    <row r="3" spans="1:8" s="7" customFormat="1" x14ac:dyDescent="0.2">
      <c r="B3" s="5"/>
      <c r="C3" s="6"/>
      <c r="D3" s="6"/>
      <c r="E3" s="6"/>
      <c r="F3" s="6"/>
      <c r="G3" s="6"/>
      <c r="H3" s="6"/>
    </row>
    <row r="4" spans="1:8" s="7" customFormat="1" x14ac:dyDescent="0.2">
      <c r="A4" s="24" t="s">
        <v>0</v>
      </c>
      <c r="B4" s="5"/>
      <c r="C4" s="6"/>
      <c r="D4" s="6"/>
      <c r="E4" s="6"/>
      <c r="F4" s="6"/>
      <c r="G4" s="6"/>
      <c r="H4" s="6"/>
    </row>
    <row r="5" spans="1:8" x14ac:dyDescent="0.2">
      <c r="A5" s="8" t="s">
        <v>62</v>
      </c>
      <c r="B5" s="9"/>
      <c r="C5" s="10"/>
      <c r="D5" s="10"/>
      <c r="E5" s="10"/>
      <c r="F5" s="10"/>
      <c r="G5" s="10"/>
      <c r="H5" s="10"/>
    </row>
    <row r="8" spans="1:8" ht="15" x14ac:dyDescent="0.2">
      <c r="A8" s="23" t="s">
        <v>42</v>
      </c>
    </row>
    <row r="9" spans="1:8" x14ac:dyDescent="0.2">
      <c r="A9" s="1" t="s">
        <v>15</v>
      </c>
    </row>
    <row r="10" spans="1:8" x14ac:dyDescent="0.2">
      <c r="B10" s="39" t="s">
        <v>20</v>
      </c>
      <c r="C10" s="40"/>
      <c r="D10" s="39" t="s">
        <v>23</v>
      </c>
      <c r="E10" s="40"/>
      <c r="F10" s="39" t="s">
        <v>22</v>
      </c>
      <c r="G10" s="40"/>
    </row>
    <row r="11" spans="1:8" x14ac:dyDescent="0.2">
      <c r="A11" s="31" t="s">
        <v>26</v>
      </c>
      <c r="B11" s="32" t="s">
        <v>17</v>
      </c>
      <c r="C11" s="33" t="s">
        <v>18</v>
      </c>
      <c r="D11" s="32" t="s">
        <v>17</v>
      </c>
      <c r="E11" s="33" t="s">
        <v>19</v>
      </c>
      <c r="F11" s="32" t="s">
        <v>17</v>
      </c>
      <c r="G11" s="33" t="s">
        <v>19</v>
      </c>
    </row>
    <row r="12" spans="1:8" x14ac:dyDescent="0.2">
      <c r="A12" s="28" t="s">
        <v>24</v>
      </c>
      <c r="B12" s="11">
        <f t="shared" ref="B12:G12" si="0">B30</f>
        <v>4706.0499999999993</v>
      </c>
      <c r="C12" s="12">
        <f t="shared" si="0"/>
        <v>4.8326423514412307</v>
      </c>
      <c r="D12" s="11">
        <f t="shared" si="0"/>
        <v>243795.272</v>
      </c>
      <c r="E12" s="12">
        <f t="shared" si="0"/>
        <v>2.2107749038586761</v>
      </c>
      <c r="F12" s="11">
        <f t="shared" si="0"/>
        <v>141227.28100000002</v>
      </c>
      <c r="G12" s="12">
        <f t="shared" si="0"/>
        <v>0.31656912636447349</v>
      </c>
    </row>
    <row r="13" spans="1:8" x14ac:dyDescent="0.2">
      <c r="A13" s="29" t="s">
        <v>25</v>
      </c>
      <c r="B13" s="14">
        <f t="shared" ref="B13:G13" si="1">B46</f>
        <v>439.29899999999998</v>
      </c>
      <c r="C13" s="15">
        <f t="shared" si="1"/>
        <v>4.5733880819214239</v>
      </c>
      <c r="D13" s="14">
        <f t="shared" si="1"/>
        <v>12956.528</v>
      </c>
      <c r="E13" s="15">
        <f t="shared" si="1"/>
        <v>2.2377311457977025</v>
      </c>
      <c r="F13" s="14">
        <f t="shared" si="1"/>
        <v>6615.6779999999999</v>
      </c>
      <c r="G13" s="15">
        <f t="shared" si="1"/>
        <v>0.861496868045875</v>
      </c>
    </row>
    <row r="14" spans="1:8" x14ac:dyDescent="0.2">
      <c r="A14" s="31" t="s">
        <v>10</v>
      </c>
      <c r="B14" s="34">
        <f>SUM(B12:B13)</f>
        <v>5145.3489999999993</v>
      </c>
      <c r="C14" s="35">
        <f>((B12*C12)+(B13*C13))/B14</f>
        <v>4.8105077709986253</v>
      </c>
      <c r="D14" s="34">
        <f>SUM(D12:D13)</f>
        <v>256751.8</v>
      </c>
      <c r="E14" s="35">
        <f>((D12*E12)+(D13*E13))/D14</f>
        <v>2.212135203196238</v>
      </c>
      <c r="F14" s="34">
        <f>SUM(F12:F13)</f>
        <v>147842.95900000003</v>
      </c>
      <c r="G14" s="35">
        <f>((F12*G12)+(F13*G13))/F14</f>
        <v>0.34095355763273111</v>
      </c>
    </row>
    <row r="17" spans="1:7" ht="15" x14ac:dyDescent="0.2">
      <c r="A17" s="23" t="s">
        <v>43</v>
      </c>
    </row>
    <row r="18" spans="1:7" x14ac:dyDescent="0.2">
      <c r="A18" s="1" t="s">
        <v>15</v>
      </c>
    </row>
    <row r="19" spans="1:7" x14ac:dyDescent="0.2">
      <c r="B19" s="39" t="s">
        <v>20</v>
      </c>
      <c r="C19" s="40"/>
      <c r="D19" s="39" t="s">
        <v>23</v>
      </c>
      <c r="E19" s="40"/>
      <c r="F19" s="39" t="s">
        <v>22</v>
      </c>
      <c r="G19" s="40"/>
    </row>
    <row r="20" spans="1:7" x14ac:dyDescent="0.2">
      <c r="A20" s="31" t="s">
        <v>16</v>
      </c>
      <c r="B20" s="32" t="s">
        <v>17</v>
      </c>
      <c r="C20" s="33" t="s">
        <v>18</v>
      </c>
      <c r="D20" s="32" t="s">
        <v>17</v>
      </c>
      <c r="E20" s="33" t="s">
        <v>19</v>
      </c>
      <c r="F20" s="32" t="s">
        <v>17</v>
      </c>
      <c r="G20" s="33" t="s">
        <v>19</v>
      </c>
    </row>
    <row r="21" spans="1:7" x14ac:dyDescent="0.2">
      <c r="A21" s="28" t="s">
        <v>1</v>
      </c>
      <c r="B21" s="11">
        <v>1870.03</v>
      </c>
      <c r="C21" s="12">
        <v>5.0243930231065796</v>
      </c>
      <c r="D21" s="11">
        <v>18337.913</v>
      </c>
      <c r="E21" s="12">
        <v>1.7637584475398</v>
      </c>
      <c r="F21" s="11">
        <v>13308.01</v>
      </c>
      <c r="G21" s="12">
        <v>0.17213606271711501</v>
      </c>
    </row>
    <row r="22" spans="1:7" x14ac:dyDescent="0.2">
      <c r="A22" s="29" t="s">
        <v>2</v>
      </c>
      <c r="B22" s="14">
        <v>2135.2979999999998</v>
      </c>
      <c r="C22" s="15">
        <v>4.6895800473751201</v>
      </c>
      <c r="D22" s="14">
        <v>34508.786999999997</v>
      </c>
      <c r="E22" s="15">
        <v>1.71986516628359</v>
      </c>
      <c r="F22" s="14">
        <v>18044.199000000001</v>
      </c>
      <c r="G22" s="15">
        <v>0.224943590624333</v>
      </c>
    </row>
    <row r="23" spans="1:7" x14ac:dyDescent="0.2">
      <c r="A23" s="29" t="s">
        <v>3</v>
      </c>
      <c r="B23" s="14">
        <v>392.50700000000001</v>
      </c>
      <c r="C23" s="15">
        <v>5.3758350042164897</v>
      </c>
      <c r="D23" s="14">
        <v>46459.813999999998</v>
      </c>
      <c r="E23" s="15">
        <v>2.18390813060509</v>
      </c>
      <c r="F23" s="14">
        <v>28863.297999999999</v>
      </c>
      <c r="G23" s="15">
        <v>0.224842983951453</v>
      </c>
    </row>
    <row r="24" spans="1:7" x14ac:dyDescent="0.2">
      <c r="A24" s="29" t="s">
        <v>4</v>
      </c>
      <c r="B24" s="14">
        <v>0</v>
      </c>
      <c r="C24" s="16">
        <v>0</v>
      </c>
      <c r="D24" s="14">
        <v>17004.786</v>
      </c>
      <c r="E24" s="15">
        <v>2.1593753928452899</v>
      </c>
      <c r="F24" s="17">
        <v>7193.7550000000001</v>
      </c>
      <c r="G24" s="38">
        <v>0.39679302659042498</v>
      </c>
    </row>
    <row r="25" spans="1:7" x14ac:dyDescent="0.2">
      <c r="A25" s="29" t="s">
        <v>5</v>
      </c>
      <c r="B25" s="14">
        <v>183.44800000000001</v>
      </c>
      <c r="C25" s="15">
        <v>1.64457283262832</v>
      </c>
      <c r="D25" s="14">
        <v>43182.995999999999</v>
      </c>
      <c r="E25" s="15">
        <v>2.52663412582582</v>
      </c>
      <c r="F25" s="14">
        <v>7299.6629999999996</v>
      </c>
      <c r="G25" s="15">
        <v>0.45656536555180699</v>
      </c>
    </row>
    <row r="26" spans="1:7" x14ac:dyDescent="0.2">
      <c r="A26" s="29" t="s">
        <v>6</v>
      </c>
      <c r="B26" s="14">
        <v>19.417999999999999</v>
      </c>
      <c r="C26" s="15">
        <v>9.1788492635698802</v>
      </c>
      <c r="D26" s="14">
        <v>11873.64</v>
      </c>
      <c r="E26" s="15">
        <v>2.8242499871143099</v>
      </c>
      <c r="F26" s="14">
        <v>27786.43</v>
      </c>
      <c r="G26" s="15">
        <v>0.34151080696584601</v>
      </c>
    </row>
    <row r="27" spans="1:7" x14ac:dyDescent="0.2">
      <c r="A27" s="29" t="s">
        <v>7</v>
      </c>
      <c r="B27" s="14">
        <v>0</v>
      </c>
      <c r="C27" s="16">
        <v>0</v>
      </c>
      <c r="D27" s="14">
        <v>19570.528999999999</v>
      </c>
      <c r="E27" s="15">
        <v>2.1335756500501302</v>
      </c>
      <c r="F27" s="14">
        <v>12194.106</v>
      </c>
      <c r="G27" s="15">
        <v>0.31518277002020501</v>
      </c>
    </row>
    <row r="28" spans="1:7" x14ac:dyDescent="0.2">
      <c r="A28" s="29" t="s">
        <v>8</v>
      </c>
      <c r="B28" s="14">
        <v>6.38</v>
      </c>
      <c r="C28" s="15">
        <v>13.0994031347962</v>
      </c>
      <c r="D28" s="14">
        <v>32320.811000000002</v>
      </c>
      <c r="E28" s="15">
        <v>2.6321867944155199</v>
      </c>
      <c r="F28" s="14">
        <v>20913.255000000001</v>
      </c>
      <c r="G28" s="15">
        <v>0.496833397335805</v>
      </c>
    </row>
    <row r="29" spans="1:7" x14ac:dyDescent="0.2">
      <c r="A29" s="30" t="s">
        <v>9</v>
      </c>
      <c r="B29" s="18">
        <v>98.968999999999994</v>
      </c>
      <c r="C29" s="19">
        <v>6.6655660156210503</v>
      </c>
      <c r="D29" s="18">
        <v>20535.995999999999</v>
      </c>
      <c r="E29" s="19">
        <v>1.9296508614921799</v>
      </c>
      <c r="F29" s="18">
        <v>5624.5649999999996</v>
      </c>
      <c r="G29" s="19">
        <v>0.34819131150586802</v>
      </c>
    </row>
    <row r="30" spans="1:7" x14ac:dyDescent="0.2">
      <c r="A30" s="31" t="s">
        <v>10</v>
      </c>
      <c r="B30" s="34">
        <f>SUM(B21:B29)</f>
        <v>4706.0499999999993</v>
      </c>
      <c r="C30" s="35">
        <f>((B21*C21)+(B22*C22)+(B23*C23)+(B24*C24)+(B25*C25)+(B26*C26)+(B27*C27)+(B28*C28)+(B29*C29))/B30</f>
        <v>4.8326423514412307</v>
      </c>
      <c r="D30" s="34">
        <f>SUM(D21:D29)</f>
        <v>243795.272</v>
      </c>
      <c r="E30" s="35">
        <f>((D21*E21)+(D22*E22)+(D23*E23)+(D24*E24)+(D25*E25)+(D26*E26)+(D27*E27)+(D28*E28)+(D29*E29))/D30</f>
        <v>2.2107749038586761</v>
      </c>
      <c r="F30" s="34">
        <f>SUM(F21:F29)</f>
        <v>141227.28100000002</v>
      </c>
      <c r="G30" s="35">
        <f>((F21*G21)+(F22*G22)+(F23*G23)+(F24*G24)+(F25*G25)+(F26*G26)+(F27*G27)+(F28*G28)+(F29*G29))/F30</f>
        <v>0.31656912636447349</v>
      </c>
    </row>
    <row r="33" spans="1:7" ht="15" x14ac:dyDescent="0.2">
      <c r="A33" s="23" t="s">
        <v>44</v>
      </c>
    </row>
    <row r="34" spans="1:7" x14ac:dyDescent="0.2">
      <c r="A34" s="1" t="s">
        <v>15</v>
      </c>
    </row>
    <row r="35" spans="1:7" x14ac:dyDescent="0.2">
      <c r="B35" s="39" t="s">
        <v>20</v>
      </c>
      <c r="C35" s="40"/>
      <c r="D35" s="39" t="s">
        <v>23</v>
      </c>
      <c r="E35" s="40"/>
      <c r="F35" s="39" t="s">
        <v>22</v>
      </c>
      <c r="G35" s="40"/>
    </row>
    <row r="36" spans="1:7" x14ac:dyDescent="0.2">
      <c r="A36" s="31" t="s">
        <v>16</v>
      </c>
      <c r="B36" s="32" t="s">
        <v>17</v>
      </c>
      <c r="C36" s="33" t="s">
        <v>18</v>
      </c>
      <c r="D36" s="32" t="s">
        <v>17</v>
      </c>
      <c r="E36" s="33" t="s">
        <v>19</v>
      </c>
      <c r="F36" s="32" t="s">
        <v>17</v>
      </c>
      <c r="G36" s="33" t="s">
        <v>19</v>
      </c>
    </row>
    <row r="37" spans="1:7" x14ac:dyDescent="0.2">
      <c r="A37" s="28" t="s">
        <v>1</v>
      </c>
      <c r="B37" s="11">
        <v>0</v>
      </c>
      <c r="C37" s="13">
        <v>0</v>
      </c>
      <c r="D37" s="11">
        <v>0</v>
      </c>
      <c r="E37" s="13">
        <v>0</v>
      </c>
      <c r="F37" s="11">
        <v>0</v>
      </c>
      <c r="G37" s="13">
        <v>0</v>
      </c>
    </row>
    <row r="38" spans="1:7" x14ac:dyDescent="0.2">
      <c r="A38" s="29" t="s">
        <v>2</v>
      </c>
      <c r="B38" s="14">
        <v>0</v>
      </c>
      <c r="C38" s="16">
        <v>0</v>
      </c>
      <c r="D38" s="14">
        <v>0</v>
      </c>
      <c r="E38" s="16">
        <v>0</v>
      </c>
      <c r="F38" s="14">
        <v>0</v>
      </c>
      <c r="G38" s="16">
        <v>0</v>
      </c>
    </row>
    <row r="39" spans="1:7" x14ac:dyDescent="0.2">
      <c r="A39" s="29" t="s">
        <v>3</v>
      </c>
      <c r="B39" s="14">
        <v>362.20100000000002</v>
      </c>
      <c r="C39" s="15">
        <v>4.1743394772515803</v>
      </c>
      <c r="D39" s="14">
        <v>1282.5940000000001</v>
      </c>
      <c r="E39" s="15">
        <v>1.17338865221574</v>
      </c>
      <c r="F39" s="14">
        <v>393.80700000000002</v>
      </c>
      <c r="G39" s="15">
        <v>0.21002103822430801</v>
      </c>
    </row>
    <row r="40" spans="1:7" x14ac:dyDescent="0.2">
      <c r="A40" s="29" t="s">
        <v>4</v>
      </c>
      <c r="B40" s="14">
        <v>0</v>
      </c>
      <c r="C40" s="16">
        <v>0</v>
      </c>
      <c r="D40" s="14">
        <v>166.46799999999999</v>
      </c>
      <c r="E40" s="15">
        <v>2.5230000000000001</v>
      </c>
      <c r="F40" s="14">
        <v>0</v>
      </c>
      <c r="G40" s="16">
        <v>0</v>
      </c>
    </row>
    <row r="41" spans="1:7" x14ac:dyDescent="0.2">
      <c r="A41" s="29" t="s">
        <v>5</v>
      </c>
      <c r="B41" s="14">
        <v>0</v>
      </c>
      <c r="C41" s="16">
        <v>0</v>
      </c>
      <c r="D41" s="14">
        <v>0</v>
      </c>
      <c r="E41" s="16">
        <v>0</v>
      </c>
      <c r="F41" s="14">
        <v>0</v>
      </c>
      <c r="G41" s="16">
        <v>0</v>
      </c>
    </row>
    <row r="42" spans="1:7" x14ac:dyDescent="0.2">
      <c r="A42" s="29" t="s">
        <v>6</v>
      </c>
      <c r="B42" s="14">
        <v>16.626999999999999</v>
      </c>
      <c r="C42" s="15">
        <v>7.1429999999999998</v>
      </c>
      <c r="D42" s="14">
        <v>1987.2360000000001</v>
      </c>
      <c r="E42" s="15">
        <v>1.45703001757215</v>
      </c>
      <c r="F42" s="14">
        <v>27.478999999999999</v>
      </c>
      <c r="G42" s="15">
        <v>0.57199999999999995</v>
      </c>
    </row>
    <row r="43" spans="1:7" x14ac:dyDescent="0.2">
      <c r="A43" s="29" t="s">
        <v>7</v>
      </c>
      <c r="B43" s="14">
        <v>48.34</v>
      </c>
      <c r="C43" s="15">
        <v>6.6134194662805097</v>
      </c>
      <c r="D43" s="14">
        <v>4987.7370000000001</v>
      </c>
      <c r="E43" s="15">
        <v>1.70923535743765</v>
      </c>
      <c r="F43" s="14">
        <v>501.51799999999997</v>
      </c>
      <c r="G43" s="15">
        <v>0.45477685147891</v>
      </c>
    </row>
    <row r="44" spans="1:7" x14ac:dyDescent="0.2">
      <c r="A44" s="29" t="s">
        <v>8</v>
      </c>
      <c r="B44" s="14">
        <v>0</v>
      </c>
      <c r="C44" s="16">
        <v>0</v>
      </c>
      <c r="D44" s="14">
        <v>4532.4930000000004</v>
      </c>
      <c r="E44" s="15">
        <v>3.45230920378697</v>
      </c>
      <c r="F44" s="14">
        <v>5692.8739999999998</v>
      </c>
      <c r="G44" s="15">
        <v>0.94379066829864799</v>
      </c>
    </row>
    <row r="45" spans="1:7" x14ac:dyDescent="0.2">
      <c r="A45" s="30" t="s">
        <v>9</v>
      </c>
      <c r="B45" s="18">
        <v>12.131</v>
      </c>
      <c r="C45" s="19">
        <v>4.8368246640837498</v>
      </c>
      <c r="D45" s="18">
        <v>0</v>
      </c>
      <c r="E45" s="20">
        <v>0</v>
      </c>
      <c r="F45" s="18">
        <v>0</v>
      </c>
      <c r="G45" s="20">
        <v>0</v>
      </c>
    </row>
    <row r="46" spans="1:7" x14ac:dyDescent="0.2">
      <c r="A46" s="31" t="s">
        <v>10</v>
      </c>
      <c r="B46" s="34">
        <f>SUM(B37:B45)</f>
        <v>439.29899999999998</v>
      </c>
      <c r="C46" s="35">
        <f>((B37*C37)+(B38*C38)+(B39*C39)+(B40*C40)+(B41*C41)+(B42*C42)+(B43*C43)+(B44*C44)+(B45*C45))/B46</f>
        <v>4.5733880819214239</v>
      </c>
      <c r="D46" s="34">
        <f>SUM(D37:D45)</f>
        <v>12956.528</v>
      </c>
      <c r="E46" s="35">
        <f>((D37*E37)+(D38*E38)+(D39*E39)+(D40*E40)+(D41*E41)+(D42*E42)+(D43*E43)+(D44*E44)+(D45*E45))/D46</f>
        <v>2.2377311457977025</v>
      </c>
      <c r="F46" s="34">
        <f>SUM(F37:F45)</f>
        <v>6615.6779999999999</v>
      </c>
      <c r="G46" s="35">
        <f>((F37*G37)+(F38*G38)+(F39*G39)+(F40*G40)+(F41*G41)+(F42*G42)+(F43*G43)+(F44*G44)+(F45*G45))/F46</f>
        <v>0.861496868045875</v>
      </c>
    </row>
    <row r="49" spans="1:1" ht="15" x14ac:dyDescent="0.2">
      <c r="A49" s="27" t="s">
        <v>11</v>
      </c>
    </row>
    <row r="50" spans="1:1" x14ac:dyDescent="0.2">
      <c r="A50" s="21" t="s">
        <v>12</v>
      </c>
    </row>
    <row r="51" spans="1:1" x14ac:dyDescent="0.2">
      <c r="A51" s="22" t="s">
        <v>13</v>
      </c>
    </row>
  </sheetData>
  <mergeCells count="9">
    <mergeCell ref="B35:C35"/>
    <mergeCell ref="D35:E35"/>
    <mergeCell ref="F35:G35"/>
    <mergeCell ref="B10:C10"/>
    <mergeCell ref="D10:E10"/>
    <mergeCell ref="F10:G10"/>
    <mergeCell ref="B19:C19"/>
    <mergeCell ref="D19:E19"/>
    <mergeCell ref="F19:G19"/>
  </mergeCells>
  <pageMargins left="0.7" right="0.7" top="0.75" bottom="0.75" header="0.3" footer="0.3"/>
  <ignoredErrors>
    <ignoredError sqref="G14" evalError="1"/>
    <ignoredError sqref="D46:F46 C46 D30:F30 C30 D14 F14" formula="1"/>
    <ignoredError sqref="E14 C14" evalError="1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selection activeCell="A6" sqref="A6"/>
    </sheetView>
  </sheetViews>
  <sheetFormatPr baseColWidth="10" defaultRowHeight="12.75" x14ac:dyDescent="0.2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2" customFormat="1" ht="27" x14ac:dyDescent="0.35">
      <c r="A1" s="25" t="s">
        <v>21</v>
      </c>
      <c r="B1" s="3"/>
      <c r="C1" s="4"/>
      <c r="D1" s="4"/>
      <c r="E1" s="4"/>
      <c r="F1" s="4"/>
      <c r="G1" s="4"/>
      <c r="H1" s="4"/>
    </row>
    <row r="2" spans="1:8" s="7" customFormat="1" ht="18" x14ac:dyDescent="0.25">
      <c r="A2" s="26" t="s">
        <v>14</v>
      </c>
      <c r="B2" s="5"/>
      <c r="C2" s="6"/>
      <c r="D2" s="6"/>
      <c r="E2" s="6"/>
      <c r="F2" s="6"/>
      <c r="G2" s="6"/>
      <c r="H2" s="6"/>
    </row>
    <row r="3" spans="1:8" s="7" customFormat="1" x14ac:dyDescent="0.2">
      <c r="B3" s="5"/>
      <c r="C3" s="6"/>
      <c r="D3" s="6"/>
      <c r="E3" s="6"/>
      <c r="F3" s="6"/>
      <c r="G3" s="6"/>
      <c r="H3" s="6"/>
    </row>
    <row r="4" spans="1:8" s="7" customFormat="1" x14ac:dyDescent="0.2">
      <c r="A4" s="24" t="s">
        <v>0</v>
      </c>
      <c r="B4" s="5"/>
      <c r="C4" s="6"/>
      <c r="D4" s="6"/>
      <c r="E4" s="6"/>
      <c r="F4" s="6"/>
      <c r="G4" s="6"/>
      <c r="H4" s="6"/>
    </row>
    <row r="5" spans="1:8" x14ac:dyDescent="0.2">
      <c r="A5" s="8" t="s">
        <v>66</v>
      </c>
      <c r="B5" s="9"/>
      <c r="C5" s="10"/>
      <c r="D5" s="10"/>
      <c r="E5" s="10"/>
      <c r="F5" s="10"/>
      <c r="G5" s="10"/>
      <c r="H5" s="10"/>
    </row>
    <row r="8" spans="1:8" ht="15" x14ac:dyDescent="0.2">
      <c r="A8" s="23" t="s">
        <v>45</v>
      </c>
    </row>
    <row r="9" spans="1:8" x14ac:dyDescent="0.2">
      <c r="A9" s="1" t="s">
        <v>15</v>
      </c>
    </row>
    <row r="10" spans="1:8" x14ac:dyDescent="0.2">
      <c r="B10" s="39" t="s">
        <v>20</v>
      </c>
      <c r="C10" s="40"/>
      <c r="D10" s="39" t="s">
        <v>23</v>
      </c>
      <c r="E10" s="40"/>
      <c r="F10" s="39" t="s">
        <v>22</v>
      </c>
      <c r="G10" s="40"/>
    </row>
    <row r="11" spans="1:8" x14ac:dyDescent="0.2">
      <c r="A11" s="31" t="s">
        <v>26</v>
      </c>
      <c r="B11" s="32" t="s">
        <v>17</v>
      </c>
      <c r="C11" s="33" t="s">
        <v>18</v>
      </c>
      <c r="D11" s="32" t="s">
        <v>17</v>
      </c>
      <c r="E11" s="33" t="s">
        <v>19</v>
      </c>
      <c r="F11" s="32" t="s">
        <v>17</v>
      </c>
      <c r="G11" s="33" t="s">
        <v>19</v>
      </c>
    </row>
    <row r="12" spans="1:8" x14ac:dyDescent="0.2">
      <c r="A12" s="28" t="s">
        <v>24</v>
      </c>
      <c r="B12" s="11">
        <f t="shared" ref="B12:G12" si="0">B30</f>
        <v>2392.5879999999997</v>
      </c>
      <c r="C12" s="12">
        <f t="shared" si="0"/>
        <v>5.2327439028365914</v>
      </c>
      <c r="D12" s="11">
        <f t="shared" si="0"/>
        <v>224206.038</v>
      </c>
      <c r="E12" s="12">
        <f t="shared" si="0"/>
        <v>2.5326031229988537</v>
      </c>
      <c r="F12" s="11">
        <f t="shared" si="0"/>
        <v>158810.61600000004</v>
      </c>
      <c r="G12" s="12">
        <f t="shared" si="0"/>
        <v>0.44084458062929471</v>
      </c>
    </row>
    <row r="13" spans="1:8" x14ac:dyDescent="0.2">
      <c r="A13" s="29" t="s">
        <v>25</v>
      </c>
      <c r="B13" s="14">
        <f t="shared" ref="B13:G13" si="1">B46</f>
        <v>320.56300000000005</v>
      </c>
      <c r="C13" s="15">
        <f t="shared" si="1"/>
        <v>5.312838637022991</v>
      </c>
      <c r="D13" s="14">
        <f t="shared" si="1"/>
        <v>11549.177</v>
      </c>
      <c r="E13" s="15">
        <f t="shared" si="1"/>
        <v>2.4125038114837096</v>
      </c>
      <c r="F13" s="14">
        <f t="shared" si="1"/>
        <v>6786.6149999999998</v>
      </c>
      <c r="G13" s="15">
        <f t="shared" si="1"/>
        <v>1.269841736417932</v>
      </c>
    </row>
    <row r="14" spans="1:8" x14ac:dyDescent="0.2">
      <c r="A14" s="31" t="s">
        <v>10</v>
      </c>
      <c r="B14" s="34">
        <f>SUM(B12:B13)</f>
        <v>2713.1509999999998</v>
      </c>
      <c r="C14" s="35">
        <f>((B12*C12)+(B13*C13))/B14</f>
        <v>5.242207219944631</v>
      </c>
      <c r="D14" s="34">
        <f>SUM(D12:D13)</f>
        <v>235755.215</v>
      </c>
      <c r="E14" s="35">
        <f>((D12*E12)+(D13*E13))/D14</f>
        <v>2.5267196976575881</v>
      </c>
      <c r="F14" s="34">
        <f>SUM(F12:F13)</f>
        <v>165597.23100000003</v>
      </c>
      <c r="G14" s="35">
        <f>((F12*G12)+(F13*G13))/F14</f>
        <v>0.47481908913078352</v>
      </c>
    </row>
    <row r="17" spans="1:7" ht="15" x14ac:dyDescent="0.2">
      <c r="A17" s="23" t="s">
        <v>46</v>
      </c>
    </row>
    <row r="18" spans="1:7" x14ac:dyDescent="0.2">
      <c r="A18" s="1" t="s">
        <v>15</v>
      </c>
    </row>
    <row r="19" spans="1:7" x14ac:dyDescent="0.2">
      <c r="B19" s="39" t="s">
        <v>20</v>
      </c>
      <c r="C19" s="40"/>
      <c r="D19" s="39" t="s">
        <v>23</v>
      </c>
      <c r="E19" s="40"/>
      <c r="F19" s="39" t="s">
        <v>22</v>
      </c>
      <c r="G19" s="40"/>
    </row>
    <row r="20" spans="1:7" x14ac:dyDescent="0.2">
      <c r="A20" s="31" t="s">
        <v>16</v>
      </c>
      <c r="B20" s="32" t="s">
        <v>17</v>
      </c>
      <c r="C20" s="33" t="s">
        <v>18</v>
      </c>
      <c r="D20" s="32" t="s">
        <v>17</v>
      </c>
      <c r="E20" s="33" t="s">
        <v>19</v>
      </c>
      <c r="F20" s="32" t="s">
        <v>17</v>
      </c>
      <c r="G20" s="33" t="s">
        <v>19</v>
      </c>
    </row>
    <row r="21" spans="1:7" x14ac:dyDescent="0.2">
      <c r="A21" s="28" t="s">
        <v>1</v>
      </c>
      <c r="B21" s="11">
        <v>1498.5219999999999</v>
      </c>
      <c r="C21" s="12">
        <v>5.6706166309203301</v>
      </c>
      <c r="D21" s="11">
        <v>18103.510999999999</v>
      </c>
      <c r="E21" s="12">
        <v>2.2066372644510799</v>
      </c>
      <c r="F21" s="11">
        <v>15715.476000000001</v>
      </c>
      <c r="G21" s="12">
        <v>0.25568345604040199</v>
      </c>
    </row>
    <row r="22" spans="1:7" x14ac:dyDescent="0.2">
      <c r="A22" s="29" t="s">
        <v>2</v>
      </c>
      <c r="B22" s="14">
        <v>789.30399999999997</v>
      </c>
      <c r="C22" s="15">
        <v>4.0848811003111596</v>
      </c>
      <c r="D22" s="14">
        <v>33743.851999999999</v>
      </c>
      <c r="E22" s="15">
        <v>2.16383672053801</v>
      </c>
      <c r="F22" s="14">
        <v>21759.829000000002</v>
      </c>
      <c r="G22" s="15">
        <v>0.31964934637124198</v>
      </c>
    </row>
    <row r="23" spans="1:7" x14ac:dyDescent="0.2">
      <c r="A23" s="29" t="s">
        <v>3</v>
      </c>
      <c r="B23" s="14">
        <v>58.027000000000001</v>
      </c>
      <c r="C23" s="15">
        <v>5.2123238320092398</v>
      </c>
      <c r="D23" s="14">
        <v>40982.813999999998</v>
      </c>
      <c r="E23" s="15">
        <v>2.49505666204375</v>
      </c>
      <c r="F23" s="14">
        <v>29880.178</v>
      </c>
      <c r="G23" s="15">
        <v>0.34795968608353001</v>
      </c>
    </row>
    <row r="24" spans="1:7" x14ac:dyDescent="0.2">
      <c r="A24" s="29" t="s">
        <v>4</v>
      </c>
      <c r="B24" s="14">
        <v>0</v>
      </c>
      <c r="C24" s="16">
        <v>0</v>
      </c>
      <c r="D24" s="14">
        <v>14701.769</v>
      </c>
      <c r="E24" s="15">
        <v>2.5727740485515702</v>
      </c>
      <c r="F24" s="17">
        <v>7888.7179999999998</v>
      </c>
      <c r="G24" s="38">
        <v>0.57381631159841195</v>
      </c>
    </row>
    <row r="25" spans="1:7" x14ac:dyDescent="0.2">
      <c r="A25" s="29" t="s">
        <v>5</v>
      </c>
      <c r="B25" s="14">
        <v>15.319000000000001</v>
      </c>
      <c r="C25" s="15">
        <v>13.129817938507699</v>
      </c>
      <c r="D25" s="14">
        <v>40882.050999999999</v>
      </c>
      <c r="E25" s="15">
        <v>2.81930376159454</v>
      </c>
      <c r="F25" s="14">
        <v>7893.9030000000002</v>
      </c>
      <c r="G25" s="15">
        <v>0.50526164712183597</v>
      </c>
    </row>
    <row r="26" spans="1:7" x14ac:dyDescent="0.2">
      <c r="A26" s="29" t="s">
        <v>6</v>
      </c>
      <c r="B26" s="14">
        <v>18.952999999999999</v>
      </c>
      <c r="C26" s="15">
        <v>10.0534753864824</v>
      </c>
      <c r="D26" s="14">
        <v>10311.68</v>
      </c>
      <c r="E26" s="15">
        <v>3.0610530556611502</v>
      </c>
      <c r="F26" s="14">
        <v>32523.116999999998</v>
      </c>
      <c r="G26" s="15">
        <v>0.46279578159744</v>
      </c>
    </row>
    <row r="27" spans="1:7" x14ac:dyDescent="0.2">
      <c r="A27" s="29" t="s">
        <v>7</v>
      </c>
      <c r="B27" s="14">
        <v>0</v>
      </c>
      <c r="C27" s="16">
        <v>0</v>
      </c>
      <c r="D27" s="14">
        <v>18173.958999999999</v>
      </c>
      <c r="E27" s="15">
        <v>2.4811953851662198</v>
      </c>
      <c r="F27" s="14">
        <v>12741.975</v>
      </c>
      <c r="G27" s="15">
        <v>0.50359546130015198</v>
      </c>
    </row>
    <row r="28" spans="1:7" x14ac:dyDescent="0.2">
      <c r="A28" s="29" t="s">
        <v>8</v>
      </c>
      <c r="B28" s="14">
        <v>2.8000000000000001E-2</v>
      </c>
      <c r="C28" s="15">
        <v>8.1999999999999993</v>
      </c>
      <c r="D28" s="14">
        <v>27537.755000000001</v>
      </c>
      <c r="E28" s="15">
        <v>2.8049360253586402</v>
      </c>
      <c r="F28" s="14">
        <v>21889.883000000002</v>
      </c>
      <c r="G28" s="15">
        <v>0.68511588769113096</v>
      </c>
    </row>
    <row r="29" spans="1:7" x14ac:dyDescent="0.2">
      <c r="A29" s="30" t="s">
        <v>9</v>
      </c>
      <c r="B29" s="18">
        <v>12.435</v>
      </c>
      <c r="C29" s="19">
        <v>8.33769095295537</v>
      </c>
      <c r="D29" s="18">
        <v>19768.647000000001</v>
      </c>
      <c r="E29" s="19">
        <v>2.3078851651304202</v>
      </c>
      <c r="F29" s="18">
        <v>8517.5370000000003</v>
      </c>
      <c r="G29" s="19">
        <v>0.42962765738499298</v>
      </c>
    </row>
    <row r="30" spans="1:7" x14ac:dyDescent="0.2">
      <c r="A30" s="31" t="s">
        <v>10</v>
      </c>
      <c r="B30" s="34">
        <f>SUM(B21:B29)</f>
        <v>2392.5879999999997</v>
      </c>
      <c r="C30" s="35">
        <f>((B21*C21)+(B22*C22)+(B23*C23)+(B24*C24)+(B25*C25)+(B26*C26)+(B27*C27)+(B28*C28)+(B29*C29))/B30</f>
        <v>5.2327439028365914</v>
      </c>
      <c r="D30" s="34">
        <f>SUM(D21:D29)</f>
        <v>224206.038</v>
      </c>
      <c r="E30" s="35">
        <f>((D21*E21)+(D22*E22)+(D23*E23)+(D24*E24)+(D25*E25)+(D26*E26)+(D27*E27)+(D28*E28)+(D29*E29))/D30</f>
        <v>2.5326031229988537</v>
      </c>
      <c r="F30" s="34">
        <f>SUM(F21:F29)</f>
        <v>158810.61600000004</v>
      </c>
      <c r="G30" s="35">
        <f>((F21*G21)+(F22*G22)+(F23*G23)+(F24*G24)+(F25*G25)+(F26*G26)+(F27*G27)+(F28*G28)+(F29*G29))/F30</f>
        <v>0.44084458062929471</v>
      </c>
    </row>
    <row r="33" spans="1:7" ht="15" x14ac:dyDescent="0.2">
      <c r="A33" s="23" t="s">
        <v>47</v>
      </c>
    </row>
    <row r="34" spans="1:7" x14ac:dyDescent="0.2">
      <c r="A34" s="1" t="s">
        <v>15</v>
      </c>
    </row>
    <row r="35" spans="1:7" x14ac:dyDescent="0.2">
      <c r="B35" s="39" t="s">
        <v>20</v>
      </c>
      <c r="C35" s="40"/>
      <c r="D35" s="39" t="s">
        <v>23</v>
      </c>
      <c r="E35" s="40"/>
      <c r="F35" s="39" t="s">
        <v>22</v>
      </c>
      <c r="G35" s="40"/>
    </row>
    <row r="36" spans="1:7" x14ac:dyDescent="0.2">
      <c r="A36" s="31" t="s">
        <v>16</v>
      </c>
      <c r="B36" s="32" t="s">
        <v>17</v>
      </c>
      <c r="C36" s="33" t="s">
        <v>18</v>
      </c>
      <c r="D36" s="32" t="s">
        <v>17</v>
      </c>
      <c r="E36" s="33" t="s">
        <v>19</v>
      </c>
      <c r="F36" s="32" t="s">
        <v>17</v>
      </c>
      <c r="G36" s="33" t="s">
        <v>19</v>
      </c>
    </row>
    <row r="37" spans="1:7" x14ac:dyDescent="0.2">
      <c r="A37" s="28" t="s">
        <v>1</v>
      </c>
      <c r="B37" s="11">
        <v>0</v>
      </c>
      <c r="C37" s="13">
        <v>0</v>
      </c>
      <c r="D37" s="11">
        <v>0</v>
      </c>
      <c r="E37" s="13">
        <v>0</v>
      </c>
      <c r="F37" s="11">
        <v>0</v>
      </c>
      <c r="G37" s="13">
        <v>0</v>
      </c>
    </row>
    <row r="38" spans="1:7" x14ac:dyDescent="0.2">
      <c r="A38" s="29" t="s">
        <v>2</v>
      </c>
      <c r="B38" s="14">
        <v>0</v>
      </c>
      <c r="C38" s="16">
        <v>0</v>
      </c>
      <c r="D38" s="14">
        <v>0</v>
      </c>
      <c r="E38" s="16">
        <v>0</v>
      </c>
      <c r="F38" s="14">
        <v>0</v>
      </c>
      <c r="G38" s="16">
        <v>0</v>
      </c>
    </row>
    <row r="39" spans="1:7" x14ac:dyDescent="0.2">
      <c r="A39" s="29" t="s">
        <v>3</v>
      </c>
      <c r="B39" s="14">
        <v>244.69399999999999</v>
      </c>
      <c r="C39" s="15">
        <v>4.8078517004912298</v>
      </c>
      <c r="D39" s="14">
        <v>1278.703</v>
      </c>
      <c r="E39" s="15">
        <v>1.63828393223446</v>
      </c>
      <c r="F39" s="14">
        <v>393.26499999999999</v>
      </c>
      <c r="G39" s="15">
        <v>0.34328665403735398</v>
      </c>
    </row>
    <row r="40" spans="1:7" x14ac:dyDescent="0.2">
      <c r="A40" s="29" t="s">
        <v>4</v>
      </c>
      <c r="B40" s="14">
        <v>0</v>
      </c>
      <c r="C40" s="16">
        <v>0</v>
      </c>
      <c r="D40" s="14">
        <v>155.30699999999999</v>
      </c>
      <c r="E40" s="15">
        <v>2.786</v>
      </c>
      <c r="F40" s="14">
        <v>0</v>
      </c>
      <c r="G40" s="16">
        <v>0</v>
      </c>
    </row>
    <row r="41" spans="1:7" x14ac:dyDescent="0.2">
      <c r="A41" s="29" t="s">
        <v>5</v>
      </c>
      <c r="B41" s="14">
        <v>0</v>
      </c>
      <c r="C41" s="16">
        <v>0</v>
      </c>
      <c r="D41" s="14">
        <v>0</v>
      </c>
      <c r="E41" s="16">
        <v>0</v>
      </c>
      <c r="F41" s="14">
        <v>0</v>
      </c>
      <c r="G41" s="16">
        <v>0</v>
      </c>
    </row>
    <row r="42" spans="1:7" x14ac:dyDescent="0.2">
      <c r="A42" s="29" t="s">
        <v>6</v>
      </c>
      <c r="B42" s="14">
        <v>16.533999999999999</v>
      </c>
      <c r="C42" s="15">
        <v>7.6369999999999996</v>
      </c>
      <c r="D42" s="14">
        <v>1909.3430000000001</v>
      </c>
      <c r="E42" s="15">
        <v>1.70404783844495</v>
      </c>
      <c r="F42" s="14">
        <v>27.234999999999999</v>
      </c>
      <c r="G42" s="15">
        <v>1.05</v>
      </c>
    </row>
    <row r="43" spans="1:7" x14ac:dyDescent="0.2">
      <c r="A43" s="29" t="s">
        <v>7</v>
      </c>
      <c r="B43" s="14">
        <v>47.814</v>
      </c>
      <c r="C43" s="15">
        <v>7.2206908018571996</v>
      </c>
      <c r="D43" s="14">
        <v>4761.116</v>
      </c>
      <c r="E43" s="15">
        <v>2.0664027952690098</v>
      </c>
      <c r="F43" s="14">
        <v>699.53899999999999</v>
      </c>
      <c r="G43" s="15">
        <v>0.486191707681773</v>
      </c>
    </row>
    <row r="44" spans="1:7" x14ac:dyDescent="0.2">
      <c r="A44" s="29" t="s">
        <v>8</v>
      </c>
      <c r="B44" s="14">
        <v>0</v>
      </c>
      <c r="C44" s="16">
        <v>0</v>
      </c>
      <c r="D44" s="14">
        <v>3444.7080000000001</v>
      </c>
      <c r="E44" s="15">
        <v>3.5541109516394398</v>
      </c>
      <c r="F44" s="14">
        <v>5666.576</v>
      </c>
      <c r="G44" s="15">
        <v>1.4319436532749199</v>
      </c>
    </row>
    <row r="45" spans="1:7" x14ac:dyDescent="0.2">
      <c r="A45" s="30" t="s">
        <v>9</v>
      </c>
      <c r="B45" s="18">
        <v>11.521000000000001</v>
      </c>
      <c r="C45" s="19">
        <v>4.7848936724242703</v>
      </c>
      <c r="D45" s="18">
        <v>0</v>
      </c>
      <c r="E45" s="20">
        <v>0</v>
      </c>
      <c r="F45" s="18">
        <v>0</v>
      </c>
      <c r="G45" s="20">
        <v>0</v>
      </c>
    </row>
    <row r="46" spans="1:7" x14ac:dyDescent="0.2">
      <c r="A46" s="31" t="s">
        <v>10</v>
      </c>
      <c r="B46" s="34">
        <f>SUM(B37:B45)</f>
        <v>320.56300000000005</v>
      </c>
      <c r="C46" s="35">
        <f>((B37*C37)+(B38*C38)+(B39*C39)+(B40*C40)+(B41*C41)+(B42*C42)+(B43*C43)+(B44*C44)+(B45*C45))/B46</f>
        <v>5.312838637022991</v>
      </c>
      <c r="D46" s="34">
        <f>SUM(D37:D45)</f>
        <v>11549.177</v>
      </c>
      <c r="E46" s="35">
        <f>((D37*E37)+(D38*E38)+(D39*E39)+(D40*E40)+(D41*E41)+(D42*E42)+(D43*E43)+(D44*E44)+(D45*E45))/D46</f>
        <v>2.4125038114837096</v>
      </c>
      <c r="F46" s="34">
        <f>SUM(F37:F45)</f>
        <v>6786.6149999999998</v>
      </c>
      <c r="G46" s="35">
        <f>((F37*G37)+(F38*G38)+(F39*G39)+(F40*G40)+(F41*G41)+(F42*G42)+(F43*G43)+(F44*G44)+(F45*G45))/F46</f>
        <v>1.269841736417932</v>
      </c>
    </row>
    <row r="49" spans="1:1" ht="15" x14ac:dyDescent="0.2">
      <c r="A49" s="27" t="s">
        <v>11</v>
      </c>
    </row>
    <row r="50" spans="1:1" x14ac:dyDescent="0.2">
      <c r="A50" s="21" t="s">
        <v>12</v>
      </c>
    </row>
    <row r="51" spans="1:1" x14ac:dyDescent="0.2">
      <c r="A51" s="22" t="s">
        <v>13</v>
      </c>
    </row>
  </sheetData>
  <mergeCells count="9">
    <mergeCell ref="B35:C35"/>
    <mergeCell ref="D35:E35"/>
    <mergeCell ref="F35:G35"/>
    <mergeCell ref="B10:C10"/>
    <mergeCell ref="D10:E10"/>
    <mergeCell ref="F10:G10"/>
    <mergeCell ref="B19:C19"/>
    <mergeCell ref="D19:E19"/>
    <mergeCell ref="F19:G19"/>
  </mergeCells>
  <pageMargins left="0.7" right="0.7" top="0.75" bottom="0.75" header="0.3" footer="0.3"/>
  <ignoredErrors>
    <ignoredError sqref="C30:D30 E30:F30 C14:D14 E14:F14 C46:D46 E46:F46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selection activeCell="A6" sqref="A6"/>
    </sheetView>
  </sheetViews>
  <sheetFormatPr baseColWidth="10" defaultRowHeight="12.75" x14ac:dyDescent="0.2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2" customFormat="1" ht="27" x14ac:dyDescent="0.35">
      <c r="A1" s="25" t="s">
        <v>21</v>
      </c>
      <c r="B1" s="3"/>
      <c r="C1" s="4"/>
      <c r="D1" s="4"/>
      <c r="E1" s="4"/>
      <c r="F1" s="4"/>
      <c r="G1" s="4"/>
      <c r="H1" s="4"/>
    </row>
    <row r="2" spans="1:8" s="7" customFormat="1" ht="18" x14ac:dyDescent="0.25">
      <c r="A2" s="26" t="s">
        <v>14</v>
      </c>
      <c r="B2" s="5"/>
      <c r="C2" s="6"/>
      <c r="D2" s="6"/>
      <c r="E2" s="6"/>
      <c r="F2" s="6"/>
      <c r="G2" s="6"/>
      <c r="H2" s="6"/>
    </row>
    <row r="3" spans="1:8" s="7" customFormat="1" x14ac:dyDescent="0.2">
      <c r="B3" s="5"/>
      <c r="C3" s="6"/>
      <c r="D3" s="6"/>
      <c r="E3" s="6"/>
      <c r="F3" s="6"/>
      <c r="G3" s="6"/>
      <c r="H3" s="6"/>
    </row>
    <row r="4" spans="1:8" s="7" customFormat="1" x14ac:dyDescent="0.2">
      <c r="A4" s="24" t="s">
        <v>0</v>
      </c>
      <c r="B4" s="5"/>
      <c r="C4" s="6"/>
      <c r="D4" s="6"/>
      <c r="E4" s="6"/>
      <c r="F4" s="6"/>
      <c r="G4" s="6"/>
      <c r="H4" s="6"/>
    </row>
    <row r="5" spans="1:8" x14ac:dyDescent="0.2">
      <c r="A5" s="8" t="s">
        <v>70</v>
      </c>
      <c r="B5" s="9"/>
      <c r="C5" s="10"/>
      <c r="D5" s="10"/>
      <c r="E5" s="10"/>
      <c r="F5" s="10"/>
      <c r="G5" s="10"/>
      <c r="H5" s="10"/>
    </row>
    <row r="8" spans="1:8" ht="15" x14ac:dyDescent="0.2">
      <c r="A8" s="23" t="s">
        <v>50</v>
      </c>
    </row>
    <row r="9" spans="1:8" x14ac:dyDescent="0.2">
      <c r="A9" s="1" t="s">
        <v>15</v>
      </c>
    </row>
    <row r="10" spans="1:8" x14ac:dyDescent="0.2">
      <c r="B10" s="39" t="s">
        <v>20</v>
      </c>
      <c r="C10" s="40"/>
      <c r="D10" s="39" t="s">
        <v>23</v>
      </c>
      <c r="E10" s="40"/>
      <c r="F10" s="39" t="s">
        <v>22</v>
      </c>
      <c r="G10" s="40"/>
    </row>
    <row r="11" spans="1:8" x14ac:dyDescent="0.2">
      <c r="A11" s="31" t="s">
        <v>26</v>
      </c>
      <c r="B11" s="32" t="s">
        <v>17</v>
      </c>
      <c r="C11" s="33" t="s">
        <v>18</v>
      </c>
      <c r="D11" s="32" t="s">
        <v>17</v>
      </c>
      <c r="E11" s="33" t="s">
        <v>19</v>
      </c>
      <c r="F11" s="32" t="s">
        <v>17</v>
      </c>
      <c r="G11" s="33" t="s">
        <v>19</v>
      </c>
    </row>
    <row r="12" spans="1:8" x14ac:dyDescent="0.2">
      <c r="A12" s="28" t="s">
        <v>24</v>
      </c>
      <c r="B12" s="11">
        <f t="shared" ref="B12:G12" si="0">B30</f>
        <v>1331.4219999999998</v>
      </c>
      <c r="C12" s="12">
        <f t="shared" si="0"/>
        <v>5.7449431059423679</v>
      </c>
      <c r="D12" s="11">
        <f t="shared" si="0"/>
        <v>196667.70499999999</v>
      </c>
      <c r="E12" s="12">
        <f t="shared" si="0"/>
        <v>2.8618344539231795</v>
      </c>
      <c r="F12" s="11">
        <f t="shared" si="0"/>
        <v>197811.86900000001</v>
      </c>
      <c r="G12" s="12">
        <f t="shared" si="0"/>
        <v>0.58150979154845339</v>
      </c>
    </row>
    <row r="13" spans="1:8" x14ac:dyDescent="0.2">
      <c r="A13" s="29" t="s">
        <v>25</v>
      </c>
      <c r="B13" s="14">
        <f t="shared" ref="B13:G13" si="1">B46</f>
        <v>74.567999999999998</v>
      </c>
      <c r="C13" s="15">
        <f t="shared" si="1"/>
        <v>7.5720262176805084</v>
      </c>
      <c r="D13" s="14">
        <f t="shared" si="1"/>
        <v>8976.17</v>
      </c>
      <c r="E13" s="15">
        <f t="shared" si="1"/>
        <v>2.5897780467615914</v>
      </c>
      <c r="F13" s="14">
        <f t="shared" si="1"/>
        <v>9763.1350000000002</v>
      </c>
      <c r="G13" s="15">
        <f t="shared" si="1"/>
        <v>1.2657408540391999</v>
      </c>
    </row>
    <row r="14" spans="1:8" x14ac:dyDescent="0.2">
      <c r="A14" s="31" t="s">
        <v>10</v>
      </c>
      <c r="B14" s="34">
        <f>SUM(B12:B13)</f>
        <v>1405.9899999999998</v>
      </c>
      <c r="C14" s="35">
        <f>((B12*C12)+(B13*C13))/B14</f>
        <v>5.8418441745673872</v>
      </c>
      <c r="D14" s="34">
        <f>SUM(D12:D13)</f>
        <v>205643.875</v>
      </c>
      <c r="E14" s="35">
        <f>((D12*E12)+(D13*E13))/D14</f>
        <v>2.8499594366863588</v>
      </c>
      <c r="F14" s="34">
        <f>SUM(F12:F13)</f>
        <v>207575.00400000002</v>
      </c>
      <c r="G14" s="35">
        <f>((F12*G12)+(F13*G13))/F14</f>
        <v>0.61369208761282246</v>
      </c>
    </row>
    <row r="17" spans="1:7" ht="15" x14ac:dyDescent="0.2">
      <c r="A17" s="23" t="s">
        <v>51</v>
      </c>
    </row>
    <row r="18" spans="1:7" x14ac:dyDescent="0.2">
      <c r="A18" s="1" t="s">
        <v>15</v>
      </c>
    </row>
    <row r="19" spans="1:7" x14ac:dyDescent="0.2">
      <c r="B19" s="39" t="s">
        <v>20</v>
      </c>
      <c r="C19" s="40"/>
      <c r="D19" s="39" t="s">
        <v>23</v>
      </c>
      <c r="E19" s="40"/>
      <c r="F19" s="39" t="s">
        <v>22</v>
      </c>
      <c r="G19" s="40"/>
    </row>
    <row r="20" spans="1:7" x14ac:dyDescent="0.2">
      <c r="A20" s="31" t="s">
        <v>16</v>
      </c>
      <c r="B20" s="32" t="s">
        <v>17</v>
      </c>
      <c r="C20" s="33" t="s">
        <v>18</v>
      </c>
      <c r="D20" s="32" t="s">
        <v>17</v>
      </c>
      <c r="E20" s="33" t="s">
        <v>19</v>
      </c>
      <c r="F20" s="32" t="s">
        <v>17</v>
      </c>
      <c r="G20" s="33" t="s">
        <v>19</v>
      </c>
    </row>
    <row r="21" spans="1:7" x14ac:dyDescent="0.2">
      <c r="A21" s="28" t="s">
        <v>1</v>
      </c>
      <c r="B21" s="11">
        <v>989.70799999999997</v>
      </c>
      <c r="C21" s="12">
        <v>6.0428789016558397</v>
      </c>
      <c r="D21" s="11">
        <v>16815.205999999998</v>
      </c>
      <c r="E21" s="12">
        <v>2.6292861052073899</v>
      </c>
      <c r="F21" s="11">
        <v>18560.975999999999</v>
      </c>
      <c r="G21" s="12">
        <v>0.360116190226204</v>
      </c>
    </row>
    <row r="22" spans="1:7" x14ac:dyDescent="0.2">
      <c r="A22" s="29" t="s">
        <v>2</v>
      </c>
      <c r="B22" s="14">
        <v>249.82900000000001</v>
      </c>
      <c r="C22" s="15">
        <v>4.1894377434164998</v>
      </c>
      <c r="D22" s="14">
        <v>30759.756000000001</v>
      </c>
      <c r="E22" s="15">
        <v>2.5990429226746801</v>
      </c>
      <c r="F22" s="14">
        <v>28780.550999999999</v>
      </c>
      <c r="G22" s="15">
        <v>0.40479712209123397</v>
      </c>
    </row>
    <row r="23" spans="1:7" x14ac:dyDescent="0.2">
      <c r="A23" s="29" t="s">
        <v>3</v>
      </c>
      <c r="B23" s="14">
        <v>56.023000000000003</v>
      </c>
      <c r="C23" s="15">
        <v>4.7314619888260196</v>
      </c>
      <c r="D23" s="14">
        <v>34980.285000000003</v>
      </c>
      <c r="E23" s="15">
        <v>2.8656315461123301</v>
      </c>
      <c r="F23" s="14">
        <v>39961.213000000003</v>
      </c>
      <c r="G23" s="15">
        <v>0.45651713958232398</v>
      </c>
    </row>
    <row r="24" spans="1:7" x14ac:dyDescent="0.2">
      <c r="A24" s="29" t="s">
        <v>4</v>
      </c>
      <c r="B24" s="14">
        <v>0</v>
      </c>
      <c r="C24" s="16">
        <v>0</v>
      </c>
      <c r="D24" s="14">
        <v>12058.446</v>
      </c>
      <c r="E24" s="15">
        <v>2.74598922091619</v>
      </c>
      <c r="F24" s="17">
        <v>9835.6450000000004</v>
      </c>
      <c r="G24" s="38">
        <v>0.73947701792815801</v>
      </c>
    </row>
    <row r="25" spans="1:7" x14ac:dyDescent="0.2">
      <c r="A25" s="29" t="s">
        <v>5</v>
      </c>
      <c r="B25" s="14">
        <v>14.792</v>
      </c>
      <c r="C25" s="15">
        <v>11.628707747430999</v>
      </c>
      <c r="D25" s="14">
        <v>34520.438000000002</v>
      </c>
      <c r="E25" s="15">
        <v>2.9958884959397101</v>
      </c>
      <c r="F25" s="14">
        <v>9990.1049999999996</v>
      </c>
      <c r="G25" s="15">
        <v>0.63124013441300197</v>
      </c>
    </row>
    <row r="26" spans="1:7" x14ac:dyDescent="0.2">
      <c r="A26" s="29" t="s">
        <v>6</v>
      </c>
      <c r="B26" s="14">
        <v>8.9749999999999996</v>
      </c>
      <c r="C26" s="15">
        <v>9.3484076880222808</v>
      </c>
      <c r="D26" s="14">
        <v>8614.8629999999994</v>
      </c>
      <c r="E26" s="15">
        <v>3.4078527345124399</v>
      </c>
      <c r="F26" s="14">
        <v>35266.22</v>
      </c>
      <c r="G26" s="15">
        <v>0.690332463757102</v>
      </c>
    </row>
    <row r="27" spans="1:7" x14ac:dyDescent="0.2">
      <c r="A27" s="29" t="s">
        <v>7</v>
      </c>
      <c r="B27" s="14">
        <v>0</v>
      </c>
      <c r="C27" s="16">
        <v>0</v>
      </c>
      <c r="D27" s="14">
        <v>15869.846</v>
      </c>
      <c r="E27" s="15">
        <v>2.84511755860769</v>
      </c>
      <c r="F27" s="14">
        <v>15056.791999999999</v>
      </c>
      <c r="G27" s="15">
        <v>0.73120507416187996</v>
      </c>
    </row>
    <row r="28" spans="1:7" x14ac:dyDescent="0.2">
      <c r="A28" s="29" t="s">
        <v>8</v>
      </c>
      <c r="B28" s="14">
        <v>2.8000000000000001E-2</v>
      </c>
      <c r="C28" s="15">
        <v>9</v>
      </c>
      <c r="D28" s="14">
        <v>24207.244999999999</v>
      </c>
      <c r="E28" s="15">
        <v>3.0599140039686499</v>
      </c>
      <c r="F28" s="14">
        <v>28859.938999999998</v>
      </c>
      <c r="G28" s="15">
        <v>0.80577277782880996</v>
      </c>
    </row>
    <row r="29" spans="1:7" x14ac:dyDescent="0.2">
      <c r="A29" s="30" t="s">
        <v>9</v>
      </c>
      <c r="B29" s="18">
        <v>12.067</v>
      </c>
      <c r="C29" s="19">
        <v>8.3184310101930894</v>
      </c>
      <c r="D29" s="18">
        <v>18841.62</v>
      </c>
      <c r="E29" s="19">
        <v>2.8298148779138899</v>
      </c>
      <c r="F29" s="18">
        <v>11500.428</v>
      </c>
      <c r="G29" s="19">
        <v>0.544606405083359</v>
      </c>
    </row>
    <row r="30" spans="1:7" x14ac:dyDescent="0.2">
      <c r="A30" s="31" t="s">
        <v>10</v>
      </c>
      <c r="B30" s="34">
        <f>SUM(B21:B29)</f>
        <v>1331.4219999999998</v>
      </c>
      <c r="C30" s="35">
        <f>((B21*C21)+(B22*C22)+(B23*C23)+(B24*C24)+(B25*C25)+(B26*C26)+(B27*C27)+(B28*C28)+(B29*C29))/B30</f>
        <v>5.7449431059423679</v>
      </c>
      <c r="D30" s="34">
        <f>SUM(D21:D29)</f>
        <v>196667.70499999999</v>
      </c>
      <c r="E30" s="35">
        <f>((D21*E21)+(D22*E22)+(D23*E23)+(D24*E24)+(D25*E25)+(D26*E26)+(D27*E27)+(D28*E28)+(D29*E29))/D30</f>
        <v>2.8618344539231795</v>
      </c>
      <c r="F30" s="34">
        <f>SUM(F21:F29)</f>
        <v>197811.86900000001</v>
      </c>
      <c r="G30" s="35">
        <f>((F21*G21)+(F22*G22)+(F23*G23)+(F24*G24)+(F25*G25)+(F26*G26)+(F27*G27)+(F28*G28)+(F29*G29))/F30</f>
        <v>0.58150979154845339</v>
      </c>
    </row>
    <row r="33" spans="1:7" ht="15" x14ac:dyDescent="0.2">
      <c r="A33" s="23" t="s">
        <v>52</v>
      </c>
    </row>
    <row r="34" spans="1:7" x14ac:dyDescent="0.2">
      <c r="A34" s="1" t="s">
        <v>15</v>
      </c>
    </row>
    <row r="35" spans="1:7" x14ac:dyDescent="0.2">
      <c r="B35" s="39" t="s">
        <v>20</v>
      </c>
      <c r="C35" s="40"/>
      <c r="D35" s="39" t="s">
        <v>23</v>
      </c>
      <c r="E35" s="40"/>
      <c r="F35" s="39" t="s">
        <v>22</v>
      </c>
      <c r="G35" s="40"/>
    </row>
    <row r="36" spans="1:7" x14ac:dyDescent="0.2">
      <c r="A36" s="31" t="s">
        <v>16</v>
      </c>
      <c r="B36" s="32" t="s">
        <v>17</v>
      </c>
      <c r="C36" s="33" t="s">
        <v>18</v>
      </c>
      <c r="D36" s="32" t="s">
        <v>17</v>
      </c>
      <c r="E36" s="33" t="s">
        <v>19</v>
      </c>
      <c r="F36" s="32" t="s">
        <v>17</v>
      </c>
      <c r="G36" s="33" t="s">
        <v>19</v>
      </c>
    </row>
    <row r="37" spans="1:7" x14ac:dyDescent="0.2">
      <c r="A37" s="28" t="s">
        <v>1</v>
      </c>
      <c r="B37" s="11">
        <v>0</v>
      </c>
      <c r="C37" s="13">
        <v>0</v>
      </c>
      <c r="D37" s="11">
        <v>0</v>
      </c>
      <c r="E37" s="13">
        <v>0</v>
      </c>
      <c r="F37" s="11">
        <v>0</v>
      </c>
      <c r="G37" s="13">
        <v>0</v>
      </c>
    </row>
    <row r="38" spans="1:7" x14ac:dyDescent="0.2">
      <c r="A38" s="29" t="s">
        <v>2</v>
      </c>
      <c r="B38" s="14">
        <v>0</v>
      </c>
      <c r="C38" s="16">
        <v>0</v>
      </c>
      <c r="D38" s="14">
        <v>0</v>
      </c>
      <c r="E38" s="16">
        <v>0</v>
      </c>
      <c r="F38" s="14">
        <v>0</v>
      </c>
      <c r="G38" s="16">
        <v>0</v>
      </c>
    </row>
    <row r="39" spans="1:7" x14ac:dyDescent="0.2">
      <c r="A39" s="29" t="s">
        <v>3</v>
      </c>
      <c r="B39" s="14">
        <v>0</v>
      </c>
      <c r="C39" s="16">
        <v>0</v>
      </c>
      <c r="D39" s="14">
        <v>1275.4549999999999</v>
      </c>
      <c r="E39" s="15">
        <v>2.1328459741817598</v>
      </c>
      <c r="F39" s="14">
        <v>629.80999999999995</v>
      </c>
      <c r="G39" s="15">
        <v>0.32190516504977701</v>
      </c>
    </row>
    <row r="40" spans="1:7" x14ac:dyDescent="0.2">
      <c r="A40" s="29" t="s">
        <v>4</v>
      </c>
      <c r="B40" s="14">
        <v>0</v>
      </c>
      <c r="C40" s="16">
        <v>0</v>
      </c>
      <c r="D40" s="14">
        <v>0</v>
      </c>
      <c r="E40" s="16">
        <v>0</v>
      </c>
      <c r="F40" s="14">
        <v>0</v>
      </c>
      <c r="G40" s="16">
        <v>0</v>
      </c>
    </row>
    <row r="41" spans="1:7" x14ac:dyDescent="0.2">
      <c r="A41" s="29" t="s">
        <v>5</v>
      </c>
      <c r="B41" s="14">
        <v>0</v>
      </c>
      <c r="C41" s="16">
        <v>0</v>
      </c>
      <c r="D41" s="14">
        <v>0</v>
      </c>
      <c r="E41" s="16">
        <v>0</v>
      </c>
      <c r="F41" s="14">
        <v>0</v>
      </c>
      <c r="G41" s="16">
        <v>0</v>
      </c>
    </row>
    <row r="42" spans="1:7" x14ac:dyDescent="0.2">
      <c r="A42" s="29" t="s">
        <v>6</v>
      </c>
      <c r="B42" s="14">
        <v>16.317</v>
      </c>
      <c r="C42" s="15">
        <v>8.7159999999999993</v>
      </c>
      <c r="D42" s="14">
        <v>1435.825</v>
      </c>
      <c r="E42" s="15">
        <v>1.9749648529591</v>
      </c>
      <c r="F42" s="14">
        <v>779.31899999999996</v>
      </c>
      <c r="G42" s="15">
        <v>0.33513376165601</v>
      </c>
    </row>
    <row r="43" spans="1:7" x14ac:dyDescent="0.2">
      <c r="A43" s="29" t="s">
        <v>7</v>
      </c>
      <c r="B43" s="14">
        <v>46.847999999999999</v>
      </c>
      <c r="C43" s="15">
        <v>7.7091162696379802</v>
      </c>
      <c r="D43" s="14">
        <v>3853.4430000000002</v>
      </c>
      <c r="E43" s="15">
        <v>2.3208463176956302</v>
      </c>
      <c r="F43" s="14">
        <v>1586.2049999999999</v>
      </c>
      <c r="G43" s="15">
        <v>0.41371959803430203</v>
      </c>
    </row>
    <row r="44" spans="1:7" x14ac:dyDescent="0.2">
      <c r="A44" s="29" t="s">
        <v>8</v>
      </c>
      <c r="B44" s="14">
        <v>0</v>
      </c>
      <c r="C44" s="16">
        <v>0</v>
      </c>
      <c r="D44" s="14">
        <v>2411.4470000000001</v>
      </c>
      <c r="E44" s="15">
        <v>3.6272769175519901</v>
      </c>
      <c r="F44" s="14">
        <v>6767.8010000000004</v>
      </c>
      <c r="G44" s="15">
        <v>1.66042700398549</v>
      </c>
    </row>
    <row r="45" spans="1:7" x14ac:dyDescent="0.2">
      <c r="A45" s="30" t="s">
        <v>9</v>
      </c>
      <c r="B45" s="18">
        <v>11.403</v>
      </c>
      <c r="C45" s="19">
        <v>5.37184951328598</v>
      </c>
      <c r="D45" s="18">
        <v>0</v>
      </c>
      <c r="E45" s="20">
        <v>0</v>
      </c>
      <c r="F45" s="18">
        <v>0</v>
      </c>
      <c r="G45" s="20">
        <v>0</v>
      </c>
    </row>
    <row r="46" spans="1:7" x14ac:dyDescent="0.2">
      <c r="A46" s="31" t="s">
        <v>10</v>
      </c>
      <c r="B46" s="34">
        <f>SUM(B37:B45)</f>
        <v>74.567999999999998</v>
      </c>
      <c r="C46" s="35">
        <f>((B37*C37)+(B38*C38)+(B39*C39)+(B40*C40)+(B41*C41)+(B42*C42)+(B43*C43)+(B44*C44)+(B45*C45))/B46</f>
        <v>7.5720262176805084</v>
      </c>
      <c r="D46" s="34">
        <f>SUM(D37:D45)</f>
        <v>8976.17</v>
      </c>
      <c r="E46" s="35">
        <f>((D37*E37)+(D38*E38)+(D39*E39)+(D40*E40)+(D41*E41)+(D42*E42)+(D43*E43)+(D44*E44)+(D45*E45))/D46</f>
        <v>2.5897780467615914</v>
      </c>
      <c r="F46" s="34">
        <f>SUM(F37:F45)</f>
        <v>9763.1350000000002</v>
      </c>
      <c r="G46" s="35">
        <f>((F37*G37)+(F38*G38)+(F39*G39)+(F40*G40)+(F41*G41)+(F42*G42)+(F43*G43)+(F44*G44)+(F45*G45))/F46</f>
        <v>1.2657408540391999</v>
      </c>
    </row>
    <row r="49" spans="1:1" ht="15" x14ac:dyDescent="0.2">
      <c r="A49" s="27" t="s">
        <v>11</v>
      </c>
    </row>
    <row r="50" spans="1:1" x14ac:dyDescent="0.2">
      <c r="A50" s="21" t="s">
        <v>12</v>
      </c>
    </row>
    <row r="51" spans="1:1" x14ac:dyDescent="0.2">
      <c r="A51" s="22" t="s">
        <v>13</v>
      </c>
    </row>
  </sheetData>
  <mergeCells count="9">
    <mergeCell ref="B35:C35"/>
    <mergeCell ref="D35:E35"/>
    <mergeCell ref="F35:G35"/>
    <mergeCell ref="B10:C10"/>
    <mergeCell ref="D10:E10"/>
    <mergeCell ref="F10:G10"/>
    <mergeCell ref="B19:C19"/>
    <mergeCell ref="D19:E19"/>
    <mergeCell ref="F19:G19"/>
  </mergeCells>
  <pageMargins left="0.7" right="0.7" top="0.75" bottom="0.75" header="0.3" footer="0.3"/>
  <ignoredErrors>
    <ignoredError sqref="D30:F30 C30 C46:D46 E46:F46 C14:D14 E14:F14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selection activeCell="A6" sqref="A6"/>
    </sheetView>
  </sheetViews>
  <sheetFormatPr baseColWidth="10" defaultRowHeight="12.75" x14ac:dyDescent="0.2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2" customFormat="1" ht="27" x14ac:dyDescent="0.35">
      <c r="A1" s="25" t="s">
        <v>21</v>
      </c>
      <c r="B1" s="3"/>
      <c r="C1" s="4"/>
      <c r="D1" s="4"/>
      <c r="E1" s="4"/>
      <c r="F1" s="4"/>
      <c r="G1" s="4"/>
      <c r="H1" s="4"/>
    </row>
    <row r="2" spans="1:8" s="7" customFormat="1" ht="18" x14ac:dyDescent="0.25">
      <c r="A2" s="26" t="s">
        <v>14</v>
      </c>
      <c r="B2" s="5"/>
      <c r="C2" s="6"/>
      <c r="D2" s="6"/>
      <c r="E2" s="6"/>
      <c r="F2" s="6"/>
      <c r="G2" s="6"/>
      <c r="H2" s="6"/>
    </row>
    <row r="3" spans="1:8" s="7" customFormat="1" x14ac:dyDescent="0.2">
      <c r="B3" s="5"/>
      <c r="C3" s="6"/>
      <c r="D3" s="6"/>
      <c r="E3" s="6"/>
      <c r="F3" s="6"/>
      <c r="G3" s="6"/>
      <c r="H3" s="6"/>
    </row>
    <row r="4" spans="1:8" s="7" customFormat="1" x14ac:dyDescent="0.2">
      <c r="A4" s="24" t="s">
        <v>0</v>
      </c>
      <c r="B4" s="5"/>
      <c r="C4" s="6"/>
      <c r="D4" s="6"/>
      <c r="E4" s="6"/>
      <c r="F4" s="6"/>
      <c r="G4" s="6"/>
      <c r="H4" s="6"/>
    </row>
    <row r="5" spans="1:8" x14ac:dyDescent="0.2">
      <c r="A5" s="8" t="s">
        <v>71</v>
      </c>
      <c r="B5" s="9"/>
      <c r="C5" s="10"/>
      <c r="D5" s="10"/>
      <c r="E5" s="10"/>
      <c r="F5" s="10"/>
      <c r="G5" s="10"/>
      <c r="H5" s="10"/>
    </row>
    <row r="8" spans="1:8" ht="15" x14ac:dyDescent="0.2">
      <c r="A8" s="23" t="s">
        <v>55</v>
      </c>
    </row>
    <row r="9" spans="1:8" x14ac:dyDescent="0.2">
      <c r="A9" s="1" t="s">
        <v>15</v>
      </c>
    </row>
    <row r="10" spans="1:8" x14ac:dyDescent="0.2">
      <c r="B10" s="39" t="s">
        <v>20</v>
      </c>
      <c r="C10" s="40"/>
      <c r="D10" s="39" t="s">
        <v>23</v>
      </c>
      <c r="E10" s="40"/>
      <c r="F10" s="39" t="s">
        <v>22</v>
      </c>
      <c r="G10" s="40"/>
    </row>
    <row r="11" spans="1:8" x14ac:dyDescent="0.2">
      <c r="A11" s="31" t="s">
        <v>26</v>
      </c>
      <c r="B11" s="32" t="s">
        <v>17</v>
      </c>
      <c r="C11" s="33" t="s">
        <v>18</v>
      </c>
      <c r="D11" s="32" t="s">
        <v>17</v>
      </c>
      <c r="E11" s="33" t="s">
        <v>19</v>
      </c>
      <c r="F11" s="32" t="s">
        <v>17</v>
      </c>
      <c r="G11" s="33" t="s">
        <v>19</v>
      </c>
    </row>
    <row r="12" spans="1:8" x14ac:dyDescent="0.2">
      <c r="A12" s="28" t="s">
        <v>24</v>
      </c>
      <c r="B12" s="11">
        <f t="shared" ref="B12:G12" si="0">B30</f>
        <v>431.95</v>
      </c>
      <c r="C12" s="12">
        <f t="shared" si="0"/>
        <v>6.2093217108461642</v>
      </c>
      <c r="D12" s="11">
        <f t="shared" si="0"/>
        <v>167897.33199999997</v>
      </c>
      <c r="E12" s="12">
        <f t="shared" si="0"/>
        <v>3.2028469224335279</v>
      </c>
      <c r="F12" s="11">
        <f t="shared" si="0"/>
        <v>248371.62200000003</v>
      </c>
      <c r="G12" s="12">
        <f t="shared" si="0"/>
        <v>0.69943720641321894</v>
      </c>
    </row>
    <row r="13" spans="1:8" x14ac:dyDescent="0.2">
      <c r="A13" s="29" t="s">
        <v>25</v>
      </c>
      <c r="B13" s="14">
        <f t="shared" ref="B13:G13" si="1">B46</f>
        <v>64.861999999999995</v>
      </c>
      <c r="C13" s="15">
        <f t="shared" si="1"/>
        <v>8.3181081835281052</v>
      </c>
      <c r="D13" s="14">
        <f t="shared" si="1"/>
        <v>6603.732</v>
      </c>
      <c r="E13" s="15">
        <f t="shared" si="1"/>
        <v>2.6961898514355238</v>
      </c>
      <c r="F13" s="14">
        <f t="shared" si="1"/>
        <v>11992.664000000001</v>
      </c>
      <c r="G13" s="15">
        <f t="shared" si="1"/>
        <v>1.3357165207830419</v>
      </c>
    </row>
    <row r="14" spans="1:8" x14ac:dyDescent="0.2">
      <c r="A14" s="31" t="s">
        <v>10</v>
      </c>
      <c r="B14" s="34">
        <f>SUM(B12:B13)</f>
        <v>496.81200000000001</v>
      </c>
      <c r="C14" s="35">
        <f>((B12*C12)+(B13*C13))/B14</f>
        <v>6.4846373396777865</v>
      </c>
      <c r="D14" s="34">
        <f>SUM(D12:D13)</f>
        <v>174501.06399999995</v>
      </c>
      <c r="E14" s="35">
        <f>((D12*E12)+(D13*E13))/D14</f>
        <v>3.1836732427087111</v>
      </c>
      <c r="F14" s="34">
        <f>SUM(F12:F13)</f>
        <v>260364.28600000002</v>
      </c>
      <c r="G14" s="35">
        <f>((F12*G12)+(F13*G13))/F14</f>
        <v>0.72874492808510627</v>
      </c>
    </row>
    <row r="17" spans="1:7" ht="15" x14ac:dyDescent="0.2">
      <c r="A17" s="23" t="s">
        <v>56</v>
      </c>
    </row>
    <row r="18" spans="1:7" x14ac:dyDescent="0.2">
      <c r="A18" s="1" t="s">
        <v>15</v>
      </c>
    </row>
    <row r="19" spans="1:7" x14ac:dyDescent="0.2">
      <c r="B19" s="39" t="s">
        <v>20</v>
      </c>
      <c r="C19" s="40"/>
      <c r="D19" s="39" t="s">
        <v>23</v>
      </c>
      <c r="E19" s="40"/>
      <c r="F19" s="39" t="s">
        <v>22</v>
      </c>
      <c r="G19" s="40"/>
    </row>
    <row r="20" spans="1:7" x14ac:dyDescent="0.2">
      <c r="A20" s="31" t="s">
        <v>16</v>
      </c>
      <c r="B20" s="32" t="s">
        <v>17</v>
      </c>
      <c r="C20" s="33" t="s">
        <v>18</v>
      </c>
      <c r="D20" s="32" t="s">
        <v>17</v>
      </c>
      <c r="E20" s="33" t="s">
        <v>19</v>
      </c>
      <c r="F20" s="32" t="s">
        <v>17</v>
      </c>
      <c r="G20" s="33" t="s">
        <v>19</v>
      </c>
    </row>
    <row r="21" spans="1:7" x14ac:dyDescent="0.2">
      <c r="A21" s="28" t="s">
        <v>1</v>
      </c>
      <c r="B21" s="11">
        <v>347.58699999999999</v>
      </c>
      <c r="C21" s="12">
        <v>6.1592482630248</v>
      </c>
      <c r="D21" s="11">
        <v>15499.712</v>
      </c>
      <c r="E21" s="12">
        <v>3.1438328804431999</v>
      </c>
      <c r="F21" s="11">
        <v>19898.86</v>
      </c>
      <c r="G21" s="12">
        <v>0.50804964038140898</v>
      </c>
    </row>
    <row r="22" spans="1:7" x14ac:dyDescent="0.2">
      <c r="A22" s="29" t="s">
        <v>2</v>
      </c>
      <c r="B22" s="14">
        <v>0</v>
      </c>
      <c r="C22" s="16">
        <v>0</v>
      </c>
      <c r="D22" s="14">
        <v>27741.594000000001</v>
      </c>
      <c r="E22" s="15">
        <v>3.0593925803975099</v>
      </c>
      <c r="F22" s="14">
        <v>34711.527999999998</v>
      </c>
      <c r="G22" s="15">
        <v>0.52642095810360201</v>
      </c>
    </row>
    <row r="23" spans="1:7" x14ac:dyDescent="0.2">
      <c r="A23" s="29" t="s">
        <v>3</v>
      </c>
      <c r="B23" s="14">
        <v>51.664999999999999</v>
      </c>
      <c r="C23" s="15">
        <v>4.2780920158714801</v>
      </c>
      <c r="D23" s="14">
        <v>29842.309000000001</v>
      </c>
      <c r="E23" s="15">
        <v>3.2016079752072799</v>
      </c>
      <c r="F23" s="14">
        <v>49743.315000000002</v>
      </c>
      <c r="G23" s="15">
        <v>0.58035360938449698</v>
      </c>
    </row>
    <row r="24" spans="1:7" x14ac:dyDescent="0.2">
      <c r="A24" s="29" t="s">
        <v>4</v>
      </c>
      <c r="B24" s="14">
        <v>0</v>
      </c>
      <c r="C24" s="16">
        <v>0</v>
      </c>
      <c r="D24" s="14">
        <v>9541.5079999999998</v>
      </c>
      <c r="E24" s="15">
        <v>2.88358214152312</v>
      </c>
      <c r="F24" s="17">
        <v>13118.382</v>
      </c>
      <c r="G24" s="38">
        <v>0.84567141999676498</v>
      </c>
    </row>
    <row r="25" spans="1:7" x14ac:dyDescent="0.2">
      <c r="A25" s="29" t="s">
        <v>5</v>
      </c>
      <c r="B25" s="14">
        <v>13.612</v>
      </c>
      <c r="C25" s="15">
        <v>10.9367333970026</v>
      </c>
      <c r="D25" s="14">
        <v>26901.902999999998</v>
      </c>
      <c r="E25" s="15">
        <v>3.1882234508094101</v>
      </c>
      <c r="F25" s="14">
        <v>15201.494000000001</v>
      </c>
      <c r="G25" s="15">
        <v>0.58141647715678502</v>
      </c>
    </row>
    <row r="26" spans="1:7" x14ac:dyDescent="0.2">
      <c r="A26" s="29" t="s">
        <v>6</v>
      </c>
      <c r="B26" s="14">
        <v>7.71</v>
      </c>
      <c r="C26" s="15">
        <v>9.2867308690012997</v>
      </c>
      <c r="D26" s="14">
        <v>6715.5640000000003</v>
      </c>
      <c r="E26" s="15">
        <v>3.6440742335267702</v>
      </c>
      <c r="F26" s="14">
        <v>41493.273000000001</v>
      </c>
      <c r="G26" s="15">
        <v>0.87997589896077899</v>
      </c>
    </row>
    <row r="27" spans="1:7" x14ac:dyDescent="0.2">
      <c r="A27" s="29" t="s">
        <v>7</v>
      </c>
      <c r="B27" s="14">
        <v>0</v>
      </c>
      <c r="C27" s="16">
        <v>0</v>
      </c>
      <c r="D27" s="14">
        <v>14407.923000000001</v>
      </c>
      <c r="E27" s="15">
        <v>3.33796141102364</v>
      </c>
      <c r="F27" s="14">
        <v>19351.050999999999</v>
      </c>
      <c r="G27" s="15">
        <v>0.85758980181489897</v>
      </c>
    </row>
    <row r="28" spans="1:7" x14ac:dyDescent="0.2">
      <c r="A28" s="29" t="s">
        <v>8</v>
      </c>
      <c r="B28" s="14">
        <v>0</v>
      </c>
      <c r="C28" s="16">
        <v>0</v>
      </c>
      <c r="D28" s="14">
        <v>19979.057000000001</v>
      </c>
      <c r="E28" s="15">
        <v>3.3624454287807501</v>
      </c>
      <c r="F28" s="14">
        <v>37567.379999999997</v>
      </c>
      <c r="G28" s="15">
        <v>0.89097277438565003</v>
      </c>
    </row>
    <row r="29" spans="1:7" x14ac:dyDescent="0.2">
      <c r="A29" s="30" t="s">
        <v>9</v>
      </c>
      <c r="B29" s="18">
        <v>11.375999999999999</v>
      </c>
      <c r="C29" s="19">
        <v>8.7678228727144898</v>
      </c>
      <c r="D29" s="18">
        <v>17267.761999999999</v>
      </c>
      <c r="E29" s="19">
        <v>3.2186309853587298</v>
      </c>
      <c r="F29" s="18">
        <v>17286.339</v>
      </c>
      <c r="G29" s="19">
        <v>0.57600743211156502</v>
      </c>
    </row>
    <row r="30" spans="1:7" x14ac:dyDescent="0.2">
      <c r="A30" s="31" t="s">
        <v>10</v>
      </c>
      <c r="B30" s="34">
        <f>SUM(B21:B29)</f>
        <v>431.95</v>
      </c>
      <c r="C30" s="35">
        <f>((B21*C21)+(B22*C22)+(B23*C23)+(B24*C24)+(B25*C25)+(B26*C26)+(B27*C27)+(B28*C28)+(B29*C29))/B30</f>
        <v>6.2093217108461642</v>
      </c>
      <c r="D30" s="34">
        <f>SUM(D21:D29)</f>
        <v>167897.33199999997</v>
      </c>
      <c r="E30" s="35">
        <f>((D21*E21)+(D22*E22)+(D23*E23)+(D24*E24)+(D25*E25)+(D26*E26)+(D27*E27)+(D28*E28)+(D29*E29))/D30</f>
        <v>3.2028469224335279</v>
      </c>
      <c r="F30" s="34">
        <f>SUM(F21:F29)</f>
        <v>248371.62200000003</v>
      </c>
      <c r="G30" s="35">
        <f>((F21*G21)+(F22*G22)+(F23*G23)+(F24*G24)+(F25*G25)+(F26*G26)+(F27*G27)+(F28*G28)+(F29*G29))/F30</f>
        <v>0.69943720641321894</v>
      </c>
    </row>
    <row r="33" spans="1:7" ht="15" x14ac:dyDescent="0.2">
      <c r="A33" s="23" t="s">
        <v>57</v>
      </c>
    </row>
    <row r="34" spans="1:7" x14ac:dyDescent="0.2">
      <c r="A34" s="1" t="s">
        <v>15</v>
      </c>
    </row>
    <row r="35" spans="1:7" x14ac:dyDescent="0.2">
      <c r="B35" s="39" t="s">
        <v>20</v>
      </c>
      <c r="C35" s="40"/>
      <c r="D35" s="39" t="s">
        <v>23</v>
      </c>
      <c r="E35" s="40"/>
      <c r="F35" s="39" t="s">
        <v>22</v>
      </c>
      <c r="G35" s="40"/>
    </row>
    <row r="36" spans="1:7" x14ac:dyDescent="0.2">
      <c r="A36" s="31" t="s">
        <v>16</v>
      </c>
      <c r="B36" s="32" t="s">
        <v>17</v>
      </c>
      <c r="C36" s="33" t="s">
        <v>18</v>
      </c>
      <c r="D36" s="32" t="s">
        <v>17</v>
      </c>
      <c r="E36" s="33" t="s">
        <v>19</v>
      </c>
      <c r="F36" s="32" t="s">
        <v>17</v>
      </c>
      <c r="G36" s="33" t="s">
        <v>19</v>
      </c>
    </row>
    <row r="37" spans="1:7" x14ac:dyDescent="0.2">
      <c r="A37" s="28" t="s">
        <v>1</v>
      </c>
      <c r="B37" s="11">
        <v>0</v>
      </c>
      <c r="C37" s="13">
        <v>0</v>
      </c>
      <c r="D37" s="11">
        <v>0</v>
      </c>
      <c r="E37" s="13">
        <v>0</v>
      </c>
      <c r="F37" s="11">
        <v>0</v>
      </c>
      <c r="G37" s="13">
        <v>0</v>
      </c>
    </row>
    <row r="38" spans="1:7" x14ac:dyDescent="0.2">
      <c r="A38" s="29" t="s">
        <v>2</v>
      </c>
      <c r="B38" s="14">
        <v>0</v>
      </c>
      <c r="C38" s="16">
        <v>0</v>
      </c>
      <c r="D38" s="14">
        <v>0</v>
      </c>
      <c r="E38" s="16">
        <v>0</v>
      </c>
      <c r="F38" s="14">
        <v>0</v>
      </c>
      <c r="G38" s="16">
        <v>0</v>
      </c>
    </row>
    <row r="39" spans="1:7" x14ac:dyDescent="0.2">
      <c r="A39" s="29" t="s">
        <v>3</v>
      </c>
      <c r="B39" s="14">
        <v>0</v>
      </c>
      <c r="C39" s="16">
        <v>0</v>
      </c>
      <c r="D39" s="14">
        <v>958.55799999999999</v>
      </c>
      <c r="E39" s="15">
        <v>2.0344242205479501</v>
      </c>
      <c r="F39" s="14">
        <v>626.94600000000003</v>
      </c>
      <c r="G39" s="15">
        <v>0.48860616225320802</v>
      </c>
    </row>
    <row r="40" spans="1:7" x14ac:dyDescent="0.2">
      <c r="A40" s="29" t="s">
        <v>4</v>
      </c>
      <c r="B40" s="14">
        <v>0</v>
      </c>
      <c r="C40" s="16">
        <v>0</v>
      </c>
      <c r="D40" s="14">
        <v>0</v>
      </c>
      <c r="E40" s="16">
        <v>0</v>
      </c>
      <c r="F40" s="14">
        <v>0</v>
      </c>
      <c r="G40" s="16">
        <v>0</v>
      </c>
    </row>
    <row r="41" spans="1:7" x14ac:dyDescent="0.2">
      <c r="A41" s="29" t="s">
        <v>5</v>
      </c>
      <c r="B41" s="14">
        <v>0</v>
      </c>
      <c r="C41" s="16">
        <v>0</v>
      </c>
      <c r="D41" s="14">
        <v>0</v>
      </c>
      <c r="E41" s="16">
        <v>0</v>
      </c>
      <c r="F41" s="14">
        <v>0</v>
      </c>
      <c r="G41" s="16">
        <v>0</v>
      </c>
    </row>
    <row r="42" spans="1:7" x14ac:dyDescent="0.2">
      <c r="A42" s="29" t="s">
        <v>6</v>
      </c>
      <c r="B42" s="14">
        <v>15.981999999999999</v>
      </c>
      <c r="C42" s="15">
        <v>9.7490000000000006</v>
      </c>
      <c r="D42" s="14">
        <v>1094.4079999999999</v>
      </c>
      <c r="E42" s="15">
        <v>2.0442649094304901</v>
      </c>
      <c r="F42" s="14">
        <v>884.76400000000001</v>
      </c>
      <c r="G42" s="15">
        <v>0.55631062633651496</v>
      </c>
    </row>
    <row r="43" spans="1:7" x14ac:dyDescent="0.2">
      <c r="A43" s="29" t="s">
        <v>7</v>
      </c>
      <c r="B43" s="14">
        <v>46.198999999999998</v>
      </c>
      <c r="C43" s="15">
        <v>8.3023969349985904</v>
      </c>
      <c r="D43" s="14">
        <v>2823.5419999999999</v>
      </c>
      <c r="E43" s="15">
        <v>2.57880848806216</v>
      </c>
      <c r="F43" s="14">
        <v>2322.1</v>
      </c>
      <c r="G43" s="15">
        <v>0.47747270014211302</v>
      </c>
    </row>
    <row r="44" spans="1:7" x14ac:dyDescent="0.2">
      <c r="A44" s="29" t="s">
        <v>8</v>
      </c>
      <c r="B44" s="14">
        <v>0</v>
      </c>
      <c r="C44" s="16">
        <v>0</v>
      </c>
      <c r="D44" s="14">
        <v>1727.2239999999999</v>
      </c>
      <c r="E44" s="15">
        <v>3.6684110694385899</v>
      </c>
      <c r="F44" s="14">
        <v>8158.8540000000003</v>
      </c>
      <c r="G44" s="15">
        <v>1.72959667889633</v>
      </c>
    </row>
    <row r="45" spans="1:7" x14ac:dyDescent="0.2">
      <c r="A45" s="30" t="s">
        <v>9</v>
      </c>
      <c r="B45" s="18">
        <v>2.681</v>
      </c>
      <c r="C45" s="19">
        <v>5.8999999999999997E-2</v>
      </c>
      <c r="D45" s="18">
        <v>0</v>
      </c>
      <c r="E45" s="20">
        <v>0</v>
      </c>
      <c r="F45" s="18">
        <v>0</v>
      </c>
      <c r="G45" s="20">
        <v>0</v>
      </c>
    </row>
    <row r="46" spans="1:7" x14ac:dyDescent="0.2">
      <c r="A46" s="31" t="s">
        <v>10</v>
      </c>
      <c r="B46" s="34">
        <f>SUM(B37:B45)</f>
        <v>64.861999999999995</v>
      </c>
      <c r="C46" s="35">
        <f>((B37*C37)+(B38*C38)+(B39*C39)+(B40*C40)+(B41*C41)+(B42*C42)+(B43*C43)+(B44*C44)+(B45*C45))/B46</f>
        <v>8.3181081835281052</v>
      </c>
      <c r="D46" s="34">
        <f>SUM(D37:D45)</f>
        <v>6603.732</v>
      </c>
      <c r="E46" s="35">
        <f>((D37*E37)+(D38*E38)+(D39*E39)+(D40*E40)+(D41*E41)+(D42*E42)+(D43*E43)+(D44*E44)+(D45*E45))/D46</f>
        <v>2.6961898514355238</v>
      </c>
      <c r="F46" s="34">
        <f>SUM(F37:F45)</f>
        <v>11992.664000000001</v>
      </c>
      <c r="G46" s="35">
        <f>((F37*G37)+(F38*G38)+(F39*G39)+(F40*G40)+(F41*G41)+(F42*G42)+(F43*G43)+(F44*G44)+(F45*G45))/F46</f>
        <v>1.3357165207830419</v>
      </c>
    </row>
    <row r="49" spans="1:1" ht="15" x14ac:dyDescent="0.2">
      <c r="A49" s="27" t="s">
        <v>11</v>
      </c>
    </row>
    <row r="50" spans="1:1" x14ac:dyDescent="0.2">
      <c r="A50" s="21" t="s">
        <v>12</v>
      </c>
    </row>
    <row r="51" spans="1:1" x14ac:dyDescent="0.2">
      <c r="A51" s="22" t="s">
        <v>13</v>
      </c>
    </row>
  </sheetData>
  <mergeCells count="9">
    <mergeCell ref="B35:C35"/>
    <mergeCell ref="D35:E35"/>
    <mergeCell ref="F35:G35"/>
    <mergeCell ref="B10:C10"/>
    <mergeCell ref="D10:E10"/>
    <mergeCell ref="F10:G10"/>
    <mergeCell ref="B19:C19"/>
    <mergeCell ref="D19:E19"/>
    <mergeCell ref="F19:G19"/>
  </mergeCells>
  <pageMargins left="0.7" right="0.7" top="0.75" bottom="0.75" header="0.3" footer="0.3"/>
  <ignoredErrors>
    <ignoredError sqref="C14:D14 E14:F14 C30:D30 E30:F30 C46:D46 E46:F4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januar </vt:lpstr>
      <vt:lpstr>februar</vt:lpstr>
      <vt:lpstr>mars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desember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mefau</dc:creator>
  <cp:lastModifiedBy>Merete Fauske</cp:lastModifiedBy>
  <dcterms:created xsi:type="dcterms:W3CDTF">2012-01-17T09:35:55Z</dcterms:created>
  <dcterms:modified xsi:type="dcterms:W3CDTF">2017-06-15T04:53:57Z</dcterms:modified>
</cp:coreProperties>
</file>