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Analyse-og formidling (STB)\3.3  Formidling\Internett\Biomassestatistikk\01 BIO Publisering\01 BIO Tabeller Fylke\"/>
    </mc:Choice>
  </mc:AlternateContent>
  <bookViews>
    <workbookView xWindow="0" yWindow="0" windowWidth="28800" windowHeight="12045" activeTab="11"/>
  </bookViews>
  <sheets>
    <sheet name="januar" sheetId="1" r:id="rId1"/>
    <sheet name="februar" sheetId="2" r:id="rId2"/>
    <sheet name="mars" sheetId="3" r:id="rId3"/>
    <sheet name="april" sheetId="4" r:id="rId4"/>
    <sheet name="mai" sheetId="5" r:id="rId5"/>
    <sheet name="juni" sheetId="6" r:id="rId6"/>
    <sheet name="juli" sheetId="7" r:id="rId7"/>
    <sheet name="august" sheetId="8" r:id="rId8"/>
    <sheet name="september" sheetId="9" r:id="rId9"/>
    <sheet name="oktober" sheetId="10" r:id="rId10"/>
    <sheet name="november" sheetId="11" r:id="rId11"/>
    <sheet name="desember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1" i="12" l="1"/>
  <c r="M31" i="12" s="1"/>
  <c r="G14" i="12" s="1"/>
  <c r="J31" i="12"/>
  <c r="K31" i="12" s="1"/>
  <c r="E14" i="12" s="1"/>
  <c r="H31" i="12"/>
  <c r="I31" i="12" s="1"/>
  <c r="C14" i="12" s="1"/>
  <c r="F31" i="12"/>
  <c r="F13" i="12" s="1"/>
  <c r="D31" i="12"/>
  <c r="E31" i="12" s="1"/>
  <c r="E13" i="12" s="1"/>
  <c r="B31" i="12"/>
  <c r="C31" i="12" s="1"/>
  <c r="C13" i="12" s="1"/>
  <c r="F14" i="12"/>
  <c r="B14" i="12"/>
  <c r="D13" i="12"/>
  <c r="F15" i="12" l="1"/>
  <c r="G31" i="12"/>
  <c r="G13" i="12" s="1"/>
  <c r="B13" i="12"/>
  <c r="D14" i="12"/>
  <c r="D15" i="12" s="1"/>
  <c r="L31" i="11"/>
  <c r="M31" i="11" s="1"/>
  <c r="G14" i="11" s="1"/>
  <c r="J31" i="11"/>
  <c r="D14" i="11" s="1"/>
  <c r="H31" i="11"/>
  <c r="I31" i="11" s="1"/>
  <c r="C14" i="11" s="1"/>
  <c r="F31" i="11"/>
  <c r="F13" i="11" s="1"/>
  <c r="D31" i="11"/>
  <c r="E31" i="11" s="1"/>
  <c r="E13" i="11" s="1"/>
  <c r="B31" i="11"/>
  <c r="B13" i="11" s="1"/>
  <c r="B14" i="11"/>
  <c r="E15" i="12" l="1"/>
  <c r="G15" i="12"/>
  <c r="B15" i="12"/>
  <c r="C15" i="12" s="1"/>
  <c r="F14" i="11"/>
  <c r="F15" i="11" s="1"/>
  <c r="D13" i="11"/>
  <c r="D15" i="11" s="1"/>
  <c r="B15" i="11"/>
  <c r="C31" i="11"/>
  <c r="C13" i="11" s="1"/>
  <c r="G31" i="11"/>
  <c r="G13" i="11" s="1"/>
  <c r="K31" i="11"/>
  <c r="E14" i="11" s="1"/>
  <c r="L31" i="10"/>
  <c r="M31" i="10" s="1"/>
  <c r="G14" i="10" s="1"/>
  <c r="J31" i="10"/>
  <c r="D14" i="10" s="1"/>
  <c r="H31" i="10"/>
  <c r="I31" i="10" s="1"/>
  <c r="C14" i="10" s="1"/>
  <c r="F31" i="10"/>
  <c r="F13" i="10" s="1"/>
  <c r="D31" i="10"/>
  <c r="D13" i="10" s="1"/>
  <c r="B31" i="10"/>
  <c r="B13" i="10" s="1"/>
  <c r="B14" i="10" l="1"/>
  <c r="B15" i="10" s="1"/>
  <c r="G15" i="11"/>
  <c r="E15" i="11"/>
  <c r="F14" i="10"/>
  <c r="F15" i="10" s="1"/>
  <c r="C15" i="11"/>
  <c r="E31" i="10"/>
  <c r="E13" i="10" s="1"/>
  <c r="D15" i="10"/>
  <c r="C31" i="10"/>
  <c r="C13" i="10" s="1"/>
  <c r="G31" i="10"/>
  <c r="G13" i="10" s="1"/>
  <c r="K31" i="10"/>
  <c r="E14" i="10" s="1"/>
  <c r="L31" i="9"/>
  <c r="M31" i="9" s="1"/>
  <c r="G14" i="9" s="1"/>
  <c r="J31" i="9"/>
  <c r="D14" i="9" s="1"/>
  <c r="H31" i="9"/>
  <c r="I31" i="9" s="1"/>
  <c r="C14" i="9" s="1"/>
  <c r="F31" i="9"/>
  <c r="G31" i="9" s="1"/>
  <c r="G13" i="9" s="1"/>
  <c r="D31" i="9"/>
  <c r="E31" i="9" s="1"/>
  <c r="E13" i="9" s="1"/>
  <c r="B31" i="9"/>
  <c r="B13" i="9" s="1"/>
  <c r="B14" i="9"/>
  <c r="G15" i="10" l="1"/>
  <c r="E15" i="10"/>
  <c r="D13" i="9"/>
  <c r="D15" i="9" s="1"/>
  <c r="C15" i="10"/>
  <c r="F14" i="9"/>
  <c r="B15" i="9"/>
  <c r="K31" i="9"/>
  <c r="E14" i="9" s="1"/>
  <c r="E15" i="9" s="1"/>
  <c r="F13" i="9"/>
  <c r="C31" i="9"/>
  <c r="C13" i="9" s="1"/>
  <c r="L31" i="8"/>
  <c r="F14" i="8" s="1"/>
  <c r="J31" i="8"/>
  <c r="K31" i="8" s="1"/>
  <c r="E14" i="8" s="1"/>
  <c r="H31" i="8"/>
  <c r="B14" i="8" s="1"/>
  <c r="F31" i="8"/>
  <c r="G31" i="8" s="1"/>
  <c r="G13" i="8" s="1"/>
  <c r="D31" i="8"/>
  <c r="D13" i="8" s="1"/>
  <c r="B31" i="8"/>
  <c r="C31" i="8" s="1"/>
  <c r="C13" i="8" s="1"/>
  <c r="F13" i="8"/>
  <c r="D14" i="8" l="1"/>
  <c r="D15" i="8" s="1"/>
  <c r="C15" i="9"/>
  <c r="F15" i="9"/>
  <c r="G15" i="9" s="1"/>
  <c r="B13" i="8"/>
  <c r="B15" i="8" s="1"/>
  <c r="F15" i="8"/>
  <c r="E31" i="8"/>
  <c r="E13" i="8" s="1"/>
  <c r="I31" i="8"/>
  <c r="C14" i="8" s="1"/>
  <c r="M31" i="8"/>
  <c r="G14" i="8" s="1"/>
  <c r="L31" i="7"/>
  <c r="M31" i="7" s="1"/>
  <c r="G14" i="7" s="1"/>
  <c r="J31" i="7"/>
  <c r="D14" i="7" s="1"/>
  <c r="H31" i="7"/>
  <c r="I31" i="7" s="1"/>
  <c r="C14" i="7" s="1"/>
  <c r="F31" i="7"/>
  <c r="F13" i="7" s="1"/>
  <c r="D31" i="7"/>
  <c r="E31" i="7" s="1"/>
  <c r="E13" i="7" s="1"/>
  <c r="B31" i="7"/>
  <c r="B13" i="7" s="1"/>
  <c r="F14" i="7"/>
  <c r="E15" i="8" l="1"/>
  <c r="C15" i="8"/>
  <c r="G15" i="8"/>
  <c r="D13" i="7"/>
  <c r="D15" i="7" s="1"/>
  <c r="B14" i="7"/>
  <c r="B15" i="7" s="1"/>
  <c r="F15" i="7"/>
  <c r="C31" i="7"/>
  <c r="C13" i="7" s="1"/>
  <c r="G31" i="7"/>
  <c r="G13" i="7" s="1"/>
  <c r="K31" i="7"/>
  <c r="E14" i="7" s="1"/>
  <c r="L31" i="6"/>
  <c r="M31" i="6" s="1"/>
  <c r="G14" i="6" s="1"/>
  <c r="J31" i="6"/>
  <c r="D14" i="6" s="1"/>
  <c r="H31" i="6"/>
  <c r="I31" i="6" s="1"/>
  <c r="C14" i="6" s="1"/>
  <c r="F31" i="6"/>
  <c r="F13" i="6" s="1"/>
  <c r="D31" i="6"/>
  <c r="D13" i="6" s="1"/>
  <c r="B31" i="6"/>
  <c r="B13" i="6" s="1"/>
  <c r="B14" i="6" l="1"/>
  <c r="F14" i="6"/>
  <c r="F15" i="6" s="1"/>
  <c r="E15" i="7"/>
  <c r="G15" i="7"/>
  <c r="C15" i="7"/>
  <c r="E31" i="6"/>
  <c r="E13" i="6" s="1"/>
  <c r="B15" i="6"/>
  <c r="D15" i="6"/>
  <c r="C31" i="6"/>
  <c r="C13" i="6" s="1"/>
  <c r="G31" i="6"/>
  <c r="G13" i="6" s="1"/>
  <c r="K31" i="6"/>
  <c r="E14" i="6" s="1"/>
  <c r="L31" i="5"/>
  <c r="M31" i="5" s="1"/>
  <c r="G14" i="5" s="1"/>
  <c r="J31" i="5"/>
  <c r="D14" i="5" s="1"/>
  <c r="H31" i="5"/>
  <c r="I31" i="5" s="1"/>
  <c r="C14" i="5" s="1"/>
  <c r="F31" i="5"/>
  <c r="F13" i="5" s="1"/>
  <c r="D31" i="5"/>
  <c r="E31" i="5" s="1"/>
  <c r="E13" i="5" s="1"/>
  <c r="B31" i="5"/>
  <c r="B13" i="5" s="1"/>
  <c r="F14" i="5"/>
  <c r="G15" i="6" l="1"/>
  <c r="D13" i="5"/>
  <c r="C15" i="6"/>
  <c r="B14" i="5"/>
  <c r="B15" i="5" s="1"/>
  <c r="E15" i="6"/>
  <c r="F15" i="5"/>
  <c r="D15" i="5"/>
  <c r="C31" i="5"/>
  <c r="C13" i="5" s="1"/>
  <c r="G31" i="5"/>
  <c r="G13" i="5" s="1"/>
  <c r="K31" i="5"/>
  <c r="E14" i="5" s="1"/>
  <c r="E15" i="5" l="1"/>
  <c r="G15" i="5"/>
  <c r="C15" i="5"/>
  <c r="L31" i="4"/>
  <c r="M31" i="4" s="1"/>
  <c r="G14" i="4" s="1"/>
  <c r="J31" i="4"/>
  <c r="K31" i="4" s="1"/>
  <c r="E14" i="4" s="1"/>
  <c r="H31" i="4"/>
  <c r="I31" i="4" s="1"/>
  <c r="C14" i="4" s="1"/>
  <c r="F31" i="4"/>
  <c r="G31" i="4" s="1"/>
  <c r="G13" i="4" s="1"/>
  <c r="D31" i="4"/>
  <c r="D13" i="4" s="1"/>
  <c r="B31" i="4"/>
  <c r="C31" i="4" s="1"/>
  <c r="C13" i="4" s="1"/>
  <c r="F14" i="4" l="1"/>
  <c r="D14" i="4"/>
  <c r="F13" i="4"/>
  <c r="F15" i="4"/>
  <c r="B14" i="4"/>
  <c r="D15" i="4"/>
  <c r="E31" i="4"/>
  <c r="E13" i="4" s="1"/>
  <c r="G15" i="4"/>
  <c r="B13" i="4"/>
  <c r="B15" i="4" s="1"/>
  <c r="L31" i="3"/>
  <c r="M31" i="3" s="1"/>
  <c r="G14" i="3" s="1"/>
  <c r="J31" i="3"/>
  <c r="D14" i="3" s="1"/>
  <c r="H31" i="3"/>
  <c r="B14" i="3" s="1"/>
  <c r="F31" i="3"/>
  <c r="F13" i="3" s="1"/>
  <c r="D31" i="3"/>
  <c r="E31" i="3" s="1"/>
  <c r="E13" i="3" s="1"/>
  <c r="B31" i="3"/>
  <c r="B13" i="3" s="1"/>
  <c r="F14" i="3" l="1"/>
  <c r="E15" i="4"/>
  <c r="C15" i="4"/>
  <c r="I31" i="3"/>
  <c r="C14" i="3" s="1"/>
  <c r="D13" i="3"/>
  <c r="D15" i="3" s="1"/>
  <c r="B15" i="3"/>
  <c r="F15" i="3"/>
  <c r="C31" i="3"/>
  <c r="C13" i="3" s="1"/>
  <c r="G31" i="3"/>
  <c r="G13" i="3" s="1"/>
  <c r="K31" i="3"/>
  <c r="E14" i="3" s="1"/>
  <c r="L31" i="2"/>
  <c r="J31" i="2"/>
  <c r="D14" i="2" s="1"/>
  <c r="H31" i="2"/>
  <c r="B14" i="2" s="1"/>
  <c r="F31" i="2"/>
  <c r="F13" i="2" s="1"/>
  <c r="D31" i="2"/>
  <c r="E31" i="2" s="1"/>
  <c r="E13" i="2" s="1"/>
  <c r="B31" i="2"/>
  <c r="B13" i="2" s="1"/>
  <c r="F14" i="2" l="1"/>
  <c r="M31" i="2"/>
  <c r="G14" i="2" s="1"/>
  <c r="E15" i="3"/>
  <c r="D13" i="2"/>
  <c r="D15" i="2" s="1"/>
  <c r="G15" i="3"/>
  <c r="C15" i="3"/>
  <c r="I31" i="2"/>
  <c r="C14" i="2" s="1"/>
  <c r="B15" i="2"/>
  <c r="F15" i="2"/>
  <c r="C31" i="2"/>
  <c r="C13" i="2" s="1"/>
  <c r="G31" i="2"/>
  <c r="G13" i="2" s="1"/>
  <c r="K31" i="2"/>
  <c r="E14" i="2" s="1"/>
  <c r="L31" i="1"/>
  <c r="F14" i="1" s="1"/>
  <c r="J31" i="1"/>
  <c r="H31" i="1"/>
  <c r="F31" i="1"/>
  <c r="D31" i="1"/>
  <c r="B31" i="1"/>
  <c r="G14" i="1"/>
  <c r="C15" i="2" l="1"/>
  <c r="G15" i="2"/>
  <c r="E15" i="2"/>
  <c r="I31" i="1"/>
  <c r="C14" i="1" s="1"/>
  <c r="D14" i="1"/>
  <c r="K31" i="1"/>
  <c r="E14" i="1" s="1"/>
  <c r="F13" i="1"/>
  <c r="F15" i="1" s="1"/>
  <c r="G31" i="1"/>
  <c r="G13" i="1" s="1"/>
  <c r="B13" i="1"/>
  <c r="C31" i="1"/>
  <c r="C13" i="1" s="1"/>
  <c r="E31" i="1"/>
  <c r="E13" i="1" s="1"/>
  <c r="D13" i="1"/>
  <c r="B14" i="1"/>
  <c r="B15" i="1" l="1"/>
  <c r="C15" i="1" s="1"/>
  <c r="D15" i="1"/>
  <c r="E15" i="1" s="1"/>
  <c r="G15" i="1"/>
</calcChain>
</file>

<file path=xl/sharedStrings.xml><?xml version="1.0" encoding="utf-8"?>
<sst xmlns="http://schemas.openxmlformats.org/spreadsheetml/2006/main" count="660" uniqueCount="63">
  <si>
    <t>Tall spesifisert på art, fylke og årsklasse</t>
  </si>
  <si>
    <t>Kilde: Fiskeridirektoratet, Biomasseregisteret</t>
  </si>
  <si>
    <t>Tidligere utsett</t>
  </si>
  <si>
    <t>Fjorårets utsett</t>
  </si>
  <si>
    <t>Årets utsett</t>
  </si>
  <si>
    <t>Art</t>
  </si>
  <si>
    <t>Antall</t>
  </si>
  <si>
    <t xml:space="preserve"> Gj. Vekt</t>
  </si>
  <si>
    <t>Gj. Vekt</t>
  </si>
  <si>
    <t>Laks</t>
  </si>
  <si>
    <t>Regnbueørret</t>
  </si>
  <si>
    <t>Totalt</t>
  </si>
  <si>
    <t>Fylke</t>
  </si>
  <si>
    <t>Finnmark</t>
  </si>
  <si>
    <t>Troms</t>
  </si>
  <si>
    <t>Nordland</t>
  </si>
  <si>
    <t>Møre og Romsdal</t>
  </si>
  <si>
    <t>Sogn og Fjordane</t>
  </si>
  <si>
    <t>Hordaland</t>
  </si>
  <si>
    <t>Rogaland og Agder</t>
  </si>
  <si>
    <t>Forklaring:</t>
  </si>
  <si>
    <t>Beholdning av fisk = Innrapportert beholdning av levende fisk ved utgang av måneden</t>
  </si>
  <si>
    <t>Biomasse fremkommer ved å multiplisere antall med gjennomsnittsvekt.</t>
  </si>
  <si>
    <t>Antall i 1000 stk. Gjennomsnittlig vekt i kg.</t>
  </si>
  <si>
    <t>Trøndelag</t>
  </si>
  <si>
    <t>Beholdning (biomasse) ved månedslutt i 2018 (FYLKE)</t>
  </si>
  <si>
    <t>Innrapportert beholdning av fisk pr. utgangen av april 2018 fordelt på årsklasse og fylke</t>
  </si>
  <si>
    <t>Totalt laks og regnbueørret</t>
  </si>
  <si>
    <t>Innrapportert beholdning av fisk pr. utgangen av april 2018 fordelt på årsklasse og art</t>
  </si>
  <si>
    <t>Innrapportert beholdning av fisk pr. utgangen av mai 2018 fordelt på årsklasse og art</t>
  </si>
  <si>
    <t>Innrapportert beholdning av fisk pr. utgangen av mai 2018 fordelt på årsklasse og fylke</t>
  </si>
  <si>
    <t>Innrapportert beholdning av fisk pr. utgangen av mars 2018 fordelt på årsklasse og art</t>
  </si>
  <si>
    <t>Innrapportert beholdning av fisk pr. utgangen av mars 2018 fordelt på årsklasse og fylke</t>
  </si>
  <si>
    <t>Innrapportert beholdning av fisk pr. utgangen av januar 2018 fordelt på årsklasse og fylke</t>
  </si>
  <si>
    <t>Innrapportert beholdning av fisk pr. utgangen av januar 2018 fordelt på årsklasse og art</t>
  </si>
  <si>
    <t>Innrapportert beholdning av fisk pr. utgangen av februar 2018 fordelt på årsklasse og fylke</t>
  </si>
  <si>
    <t>Innrapportert beholdning av fisk pr. utgangen av februar 2018 fordelt på årsklasse og art</t>
  </si>
  <si>
    <t>Innrapporterte data pr. 19.07.2018</t>
  </si>
  <si>
    <t>Innrapportert beholdning av fisk pr. utgangen av juni 2018 fordelt på årsklasse og fylke</t>
  </si>
  <si>
    <t>Innrapportert beholdning av fisk pr. utgangen av juni 2018 fordelt på årsklasse og art</t>
  </si>
  <si>
    <t>Innrapporterte data pr. 16.08.2018</t>
  </si>
  <si>
    <t>Innrapportert beholdning av fisk pr. utgangen av juli 2018 fordelt på årsklasse og art</t>
  </si>
  <si>
    <t>Innrapportert beholdning av fisk pr. utgangen av juli 2018 fordelt på årsklasse og fylke</t>
  </si>
  <si>
    <t>Innrapporterte data pr. 20.09.2018</t>
  </si>
  <si>
    <t>Innrapportert beholdning av fisk pr. utgangen av august 2018 fordelt på årsklasse og art</t>
  </si>
  <si>
    <t>Innrapportert beholdning av fisk pr. utgangen av august 2018 fordelt på årsklasse og fylke</t>
  </si>
  <si>
    <t>Innrapporterte data pr. 18.10.2018</t>
  </si>
  <si>
    <t>Innrapportert beholdning av fisk pr. utgangen av september 2018 fordelt på årsklasse og art</t>
  </si>
  <si>
    <t>Innrapportert beholdning av fisk pr. utgangen av september 2018 fordelt på årsklasse og fylke</t>
  </si>
  <si>
    <t>Innrapporterte data pr. 22.11.2018</t>
  </si>
  <si>
    <t>Innrapportert beholdning av fisk pr. utgangen av oktober 2018 fordelt på årsklasse og art</t>
  </si>
  <si>
    <t>Innrapportert beholdning av fisk pr. utgangen av oktober 2018 fordelt på årsklasse og fylke</t>
  </si>
  <si>
    <t>Innrapportert beholdning av fisk pr. utgangen av november 2018 fordelt på årsklasse og art</t>
  </si>
  <si>
    <t>Innrapportert beholdning av fisk pr. utgangen av november 2018 fordelt på årsklasse og fylke</t>
  </si>
  <si>
    <t>Innrapporterte data pr. 20.12.2018</t>
  </si>
  <si>
    <t>Innrapporterte data pr. 17.01.2019</t>
  </si>
  <si>
    <t>Innrapportert beholdning av fisk pr. utgangen av desember 2018 fordelt på årsklasse og art</t>
  </si>
  <si>
    <t>Innrapportert beholdning av fisk pr. utgangen av desember 2018 fordelt på årsklasse og fylke</t>
  </si>
  <si>
    <t>Innrapporterte data pr. 21.02.2019</t>
  </si>
  <si>
    <t>Innrapporterte data pr. 21.03.2019</t>
  </si>
  <si>
    <t>Innrapporterte data pr. 25.04.2019</t>
  </si>
  <si>
    <t>Innrapporterte data pr. 16.05.2019</t>
  </si>
  <si>
    <t>Innrapporterte data pr. 20.06.2019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</si>
</sst>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14]mmmm\ yyyy;@"/>
    <numFmt numFmtId="165" formatCode="0.000"/>
    <numFmt numFmtId="166" formatCode="#,##0.000"/>
  </numFmts>
  <fonts count="13" x14ac:knownFonts="1">
    <font>
      <sz val="11"/>
      <color theme="1"/>
      <name val="Calibri"/>
      <family val="2"/>
      <scheme val="minor"/>
    </font>
    <font>
      <sz val="10"/>
      <name val="IBM Plex Sans Medium"/>
      <family val="2"/>
    </font>
    <font>
      <sz val="10"/>
      <color theme="1"/>
      <name val="IBM Plex Sans Medium"/>
      <family val="2"/>
    </font>
    <font>
      <sz val="10"/>
      <color theme="3" tint="0.39997558519241921"/>
      <name val="IBM Plex Sans Light"/>
      <family val="2"/>
    </font>
    <font>
      <sz val="10"/>
      <name val="IBM Plex Sans Light"/>
      <family val="2"/>
    </font>
    <font>
      <sz val="10"/>
      <color theme="3" tint="-0.499984740745262"/>
      <name val="IBM Plex Sans Light"/>
      <family val="2"/>
    </font>
    <font>
      <sz val="10"/>
      <color theme="1"/>
      <name val="IBM Plex Sans Light"/>
      <family val="2"/>
    </font>
    <font>
      <sz val="9"/>
      <color theme="1"/>
      <name val="IBM Plex Sans Light"/>
      <family val="2"/>
    </font>
    <font>
      <sz val="9"/>
      <color theme="3" tint="-0.499984740745262"/>
      <name val="IBM Plex Sans Light"/>
      <family val="2"/>
    </font>
    <font>
      <sz val="22"/>
      <name val="IBM Plex Sans Medium"/>
      <family val="2"/>
    </font>
    <font>
      <sz val="14"/>
      <name val="IBM Plex Sans Medium"/>
      <family val="2"/>
    </font>
    <font>
      <sz val="10"/>
      <color theme="0"/>
      <name val="IBM Plex Sans Medium"/>
      <family val="2"/>
    </font>
    <font>
      <sz val="12"/>
      <name val="IBM Plex Sans Medium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164" fontId="3" fillId="0" borderId="0" xfId="0" applyNumberFormat="1" applyFont="1"/>
    <xf numFmtId="3" fontId="3" fillId="0" borderId="0" xfId="0" applyNumberFormat="1" applyFont="1"/>
    <xf numFmtId="0" fontId="4" fillId="0" borderId="0" xfId="0" applyFont="1"/>
    <xf numFmtId="0" fontId="5" fillId="0" borderId="0" xfId="0" applyFont="1"/>
    <xf numFmtId="164" fontId="6" fillId="0" borderId="0" xfId="0" applyNumberFormat="1" applyFont="1"/>
    <xf numFmtId="3" fontId="6" fillId="0" borderId="0" xfId="0" applyNumberFormat="1" applyFont="1"/>
    <xf numFmtId="0" fontId="6" fillId="0" borderId="0" xfId="0" applyFont="1"/>
    <xf numFmtId="3" fontId="6" fillId="0" borderId="7" xfId="0" applyNumberFormat="1" applyFont="1" applyBorder="1"/>
    <xf numFmtId="165" fontId="6" fillId="0" borderId="8" xfId="0" applyNumberFormat="1" applyFont="1" applyBorder="1"/>
    <xf numFmtId="3" fontId="6" fillId="0" borderId="10" xfId="0" applyNumberFormat="1" applyFont="1" applyBorder="1"/>
    <xf numFmtId="165" fontId="6" fillId="0" borderId="11" xfId="0" applyNumberFormat="1" applyFont="1" applyBorder="1"/>
    <xf numFmtId="1" fontId="6" fillId="0" borderId="11" xfId="0" applyNumberFormat="1" applyFont="1" applyBorder="1"/>
    <xf numFmtId="1" fontId="6" fillId="0" borderId="8" xfId="0" applyNumberFormat="1" applyFont="1" applyBorder="1"/>
    <xf numFmtId="3" fontId="6" fillId="0" borderId="10" xfId="0" applyNumberFormat="1" applyFont="1" applyBorder="1" applyAlignment="1">
      <alignment horizontal="right"/>
    </xf>
    <xf numFmtId="1" fontId="6" fillId="0" borderId="11" xfId="0" applyNumberFormat="1" applyFont="1" applyBorder="1" applyAlignment="1">
      <alignment horizontal="right"/>
    </xf>
    <xf numFmtId="3" fontId="6" fillId="0" borderId="13" xfId="0" applyNumberFormat="1" applyFont="1" applyBorder="1"/>
    <xf numFmtId="165" fontId="6" fillId="0" borderId="14" xfId="0" applyNumberFormat="1" applyFont="1" applyBorder="1"/>
    <xf numFmtId="1" fontId="6" fillId="0" borderId="14" xfId="0" applyNumberFormat="1" applyFont="1" applyBorder="1"/>
    <xf numFmtId="0" fontId="7" fillId="0" borderId="0" xfId="0" applyFont="1"/>
    <xf numFmtId="0" fontId="8" fillId="0" borderId="0" xfId="0" applyFont="1"/>
    <xf numFmtId="3" fontId="6" fillId="0" borderId="15" xfId="0" applyNumberFormat="1" applyFont="1" applyBorder="1"/>
    <xf numFmtId="166" fontId="6" fillId="0" borderId="14" xfId="0" applyNumberFormat="1" applyFont="1" applyBorder="1"/>
    <xf numFmtId="166" fontId="6" fillId="0" borderId="12" xfId="0" applyNumberFormat="1" applyFont="1" applyBorder="1"/>
    <xf numFmtId="165" fontId="6" fillId="0" borderId="11" xfId="0" applyNumberFormat="1" applyFont="1" applyBorder="1" applyAlignment="1">
      <alignment horizontal="right"/>
    </xf>
    <xf numFmtId="0" fontId="9" fillId="0" borderId="0" xfId="0" applyFont="1"/>
    <xf numFmtId="164" fontId="10" fillId="0" borderId="0" xfId="0" applyNumberFormat="1" applyFont="1"/>
    <xf numFmtId="3" fontId="10" fillId="0" borderId="0" xfId="0" applyNumberFormat="1" applyFont="1"/>
    <xf numFmtId="0" fontId="10" fillId="0" borderId="0" xfId="0" applyFont="1"/>
    <xf numFmtId="164" fontId="1" fillId="0" borderId="0" xfId="0" applyNumberFormat="1" applyFont="1"/>
    <xf numFmtId="3" fontId="1" fillId="0" borderId="0" xfId="0" applyNumberFormat="1" applyFont="1"/>
    <xf numFmtId="0" fontId="11" fillId="2" borderId="3" xfId="0" applyFont="1" applyFill="1" applyBorder="1"/>
    <xf numFmtId="0" fontId="11" fillId="2" borderId="4" xfId="0" applyFont="1" applyFill="1" applyBorder="1" applyAlignment="1">
      <alignment horizontal="right"/>
    </xf>
    <xf numFmtId="0" fontId="11" fillId="2" borderId="5" xfId="0" applyFont="1" applyFill="1" applyBorder="1" applyAlignment="1">
      <alignment horizontal="right"/>
    </xf>
    <xf numFmtId="3" fontId="11" fillId="2" borderId="4" xfId="0" applyNumberFormat="1" applyFont="1" applyFill="1" applyBorder="1"/>
    <xf numFmtId="165" fontId="11" fillId="2" borderId="5" xfId="0" applyNumberFormat="1" applyFont="1" applyFill="1" applyBorder="1"/>
    <xf numFmtId="1" fontId="11" fillId="2" borderId="5" xfId="0" applyNumberFormat="1" applyFont="1" applyFill="1" applyBorder="1"/>
    <xf numFmtId="0" fontId="6" fillId="0" borderId="6" xfId="0" applyFont="1" applyFill="1" applyBorder="1"/>
    <xf numFmtId="0" fontId="6" fillId="0" borderId="9" xfId="0" applyFont="1" applyFill="1" applyBorder="1"/>
    <xf numFmtId="0" fontId="6" fillId="0" borderId="12" xfId="0" applyFont="1" applyFill="1" applyBorder="1"/>
    <xf numFmtId="0" fontId="12" fillId="0" borderId="0" xfId="0" applyFont="1"/>
    <xf numFmtId="0" fontId="2" fillId="0" borderId="1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3AEB4"/>
      <color rgb="FFD2F4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>
      <selection activeCell="A6" sqref="A6"/>
    </sheetView>
  </sheetViews>
  <sheetFormatPr baseColWidth="10" defaultRowHeight="13.5" x14ac:dyDescent="0.25"/>
  <cols>
    <col min="1" max="1" width="19.42578125" style="9" customWidth="1"/>
    <col min="2" max="13" width="8.7109375" style="9" customWidth="1"/>
    <col min="14" max="16384" width="11.42578125" style="9"/>
  </cols>
  <sheetData>
    <row r="1" spans="1:7" s="30" customFormat="1" ht="30" x14ac:dyDescent="0.5">
      <c r="A1" s="27" t="s">
        <v>25</v>
      </c>
      <c r="B1" s="28"/>
      <c r="C1" s="29"/>
      <c r="D1" s="29"/>
      <c r="E1" s="29"/>
      <c r="F1" s="29"/>
      <c r="G1" s="29"/>
    </row>
    <row r="2" spans="1:7" s="1" customFormat="1" ht="18.75" x14ac:dyDescent="0.3">
      <c r="A2" s="30" t="s">
        <v>0</v>
      </c>
      <c r="B2" s="31"/>
      <c r="C2" s="32"/>
      <c r="D2" s="32"/>
      <c r="E2" s="32"/>
      <c r="F2" s="32"/>
      <c r="G2" s="32"/>
    </row>
    <row r="3" spans="1:7" s="2" customFormat="1" x14ac:dyDescent="0.25">
      <c r="B3" s="3"/>
      <c r="C3" s="4"/>
      <c r="D3" s="4"/>
      <c r="E3" s="4"/>
      <c r="F3" s="4"/>
      <c r="G3" s="4"/>
    </row>
    <row r="4" spans="1:7" s="2" customFormat="1" x14ac:dyDescent="0.25">
      <c r="A4" s="5" t="s">
        <v>1</v>
      </c>
      <c r="B4" s="3"/>
      <c r="C4" s="4"/>
      <c r="D4" s="4"/>
      <c r="E4" s="4"/>
      <c r="F4" s="4"/>
      <c r="G4" s="4"/>
    </row>
    <row r="5" spans="1:7" x14ac:dyDescent="0.25">
      <c r="A5" s="6" t="s">
        <v>37</v>
      </c>
      <c r="B5" s="7"/>
      <c r="C5" s="8"/>
      <c r="D5" s="8"/>
      <c r="E5" s="8"/>
      <c r="F5" s="8"/>
      <c r="G5" s="8"/>
    </row>
    <row r="8" spans="1:7" ht="15.75" x14ac:dyDescent="0.25">
      <c r="A8" s="42" t="s">
        <v>34</v>
      </c>
    </row>
    <row r="9" spans="1:7" x14ac:dyDescent="0.25">
      <c r="A9" s="9" t="s">
        <v>23</v>
      </c>
    </row>
    <row r="10" spans="1:7" x14ac:dyDescent="0.25">
      <c r="B10" s="43" t="s">
        <v>27</v>
      </c>
      <c r="C10" s="44"/>
      <c r="D10" s="44"/>
      <c r="E10" s="44"/>
      <c r="F10" s="44"/>
      <c r="G10" s="45"/>
    </row>
    <row r="11" spans="1:7" x14ac:dyDescent="0.25">
      <c r="B11" s="46" t="s">
        <v>2</v>
      </c>
      <c r="C11" s="47"/>
      <c r="D11" s="46" t="s">
        <v>3</v>
      </c>
      <c r="E11" s="47"/>
      <c r="F11" s="46" t="s">
        <v>4</v>
      </c>
      <c r="G11" s="47"/>
    </row>
    <row r="12" spans="1:7" x14ac:dyDescent="0.25">
      <c r="A12" s="33" t="s">
        <v>5</v>
      </c>
      <c r="B12" s="34" t="s">
        <v>6</v>
      </c>
      <c r="C12" s="35" t="s">
        <v>7</v>
      </c>
      <c r="D12" s="34" t="s">
        <v>6</v>
      </c>
      <c r="E12" s="35" t="s">
        <v>8</v>
      </c>
      <c r="F12" s="34" t="s">
        <v>6</v>
      </c>
      <c r="G12" s="35" t="s">
        <v>8</v>
      </c>
    </row>
    <row r="13" spans="1:7" x14ac:dyDescent="0.25">
      <c r="A13" s="39" t="s">
        <v>9</v>
      </c>
      <c r="B13" s="10">
        <f t="shared" ref="B13:G13" si="0">B31</f>
        <v>69572.978000000003</v>
      </c>
      <c r="C13" s="11">
        <f t="shared" si="0"/>
        <v>4.4227300630282071</v>
      </c>
      <c r="D13" s="10">
        <f t="shared" si="0"/>
        <v>310319.46300000005</v>
      </c>
      <c r="E13" s="11">
        <f t="shared" si="0"/>
        <v>1.4910419297290425</v>
      </c>
      <c r="F13" s="10">
        <f t="shared" si="0"/>
        <v>5221.0060000000003</v>
      </c>
      <c r="G13" s="11">
        <f t="shared" si="0"/>
        <v>0.15898998315650276</v>
      </c>
    </row>
    <row r="14" spans="1:7" x14ac:dyDescent="0.25">
      <c r="A14" s="40" t="s">
        <v>10</v>
      </c>
      <c r="B14" s="12">
        <f t="shared" ref="B14:G14" si="1">H31</f>
        <v>1938.9459999999999</v>
      </c>
      <c r="C14" s="13">
        <f t="shared" si="1"/>
        <v>4.0211741616321461</v>
      </c>
      <c r="D14" s="12">
        <f t="shared" si="1"/>
        <v>16994.823</v>
      </c>
      <c r="E14" s="13">
        <f t="shared" si="1"/>
        <v>1.5172583736823855</v>
      </c>
      <c r="F14" s="12">
        <f t="shared" si="1"/>
        <v>0</v>
      </c>
      <c r="G14" s="14">
        <f t="shared" si="1"/>
        <v>0</v>
      </c>
    </row>
    <row r="15" spans="1:7" x14ac:dyDescent="0.25">
      <c r="A15" s="33" t="s">
        <v>11</v>
      </c>
      <c r="B15" s="36">
        <f>SUM(B13:B14)</f>
        <v>71511.923999999999</v>
      </c>
      <c r="C15" s="37">
        <f>((B13*C13)+(B14*C14))/B15</f>
        <v>4.4118424352699579</v>
      </c>
      <c r="D15" s="36">
        <f>SUM(D13:D14)</f>
        <v>327314.28600000002</v>
      </c>
      <c r="E15" s="37">
        <f>((D13*E13)+(D14*E14))/D15</f>
        <v>1.4924031407843905</v>
      </c>
      <c r="F15" s="36">
        <f>SUM(F13:F14)</f>
        <v>5221.0060000000003</v>
      </c>
      <c r="G15" s="37">
        <f>((F13*G13)+(F14*G14))/F15</f>
        <v>0.15898998315650276</v>
      </c>
    </row>
    <row r="18" spans="1:13" ht="15.75" x14ac:dyDescent="0.25">
      <c r="A18" s="42" t="s">
        <v>33</v>
      </c>
    </row>
    <row r="19" spans="1:13" x14ac:dyDescent="0.25">
      <c r="A19" s="9" t="s">
        <v>23</v>
      </c>
    </row>
    <row r="20" spans="1:13" x14ac:dyDescent="0.25">
      <c r="B20" s="43" t="s">
        <v>9</v>
      </c>
      <c r="C20" s="44"/>
      <c r="D20" s="44"/>
      <c r="E20" s="44"/>
      <c r="F20" s="44"/>
      <c r="G20" s="45"/>
      <c r="H20" s="43" t="s">
        <v>10</v>
      </c>
      <c r="I20" s="44"/>
      <c r="J20" s="44"/>
      <c r="K20" s="44"/>
      <c r="L20" s="44"/>
      <c r="M20" s="45"/>
    </row>
    <row r="21" spans="1:13" x14ac:dyDescent="0.25">
      <c r="B21" s="46" t="s">
        <v>2</v>
      </c>
      <c r="C21" s="47"/>
      <c r="D21" s="46" t="s">
        <v>3</v>
      </c>
      <c r="E21" s="47"/>
      <c r="F21" s="46" t="s">
        <v>4</v>
      </c>
      <c r="G21" s="47"/>
      <c r="H21" s="46" t="s">
        <v>2</v>
      </c>
      <c r="I21" s="47"/>
      <c r="J21" s="46" t="s">
        <v>3</v>
      </c>
      <c r="K21" s="47"/>
      <c r="L21" s="46" t="s">
        <v>4</v>
      </c>
      <c r="M21" s="47"/>
    </row>
    <row r="22" spans="1:13" x14ac:dyDescent="0.25">
      <c r="A22" s="33" t="s">
        <v>12</v>
      </c>
      <c r="B22" s="34" t="s">
        <v>6</v>
      </c>
      <c r="C22" s="35" t="s">
        <v>7</v>
      </c>
      <c r="D22" s="34" t="s">
        <v>6</v>
      </c>
      <c r="E22" s="35" t="s">
        <v>8</v>
      </c>
      <c r="F22" s="34" t="s">
        <v>6</v>
      </c>
      <c r="G22" s="35" t="s">
        <v>8</v>
      </c>
      <c r="H22" s="34" t="s">
        <v>6</v>
      </c>
      <c r="I22" s="35" t="s">
        <v>7</v>
      </c>
      <c r="J22" s="34" t="s">
        <v>6</v>
      </c>
      <c r="K22" s="35" t="s">
        <v>8</v>
      </c>
      <c r="L22" s="34" t="s">
        <v>6</v>
      </c>
      <c r="M22" s="35" t="s">
        <v>8</v>
      </c>
    </row>
    <row r="23" spans="1:13" x14ac:dyDescent="0.25">
      <c r="A23" s="39" t="s">
        <v>13</v>
      </c>
      <c r="B23" s="10">
        <v>8287.3700000000008</v>
      </c>
      <c r="C23" s="11">
        <v>4.8155371464047096</v>
      </c>
      <c r="D23" s="10">
        <v>26498.778999999999</v>
      </c>
      <c r="E23" s="11">
        <v>1.04653715471192</v>
      </c>
      <c r="F23" s="10">
        <v>1683.405</v>
      </c>
      <c r="G23" s="11">
        <v>0.14469479418202999</v>
      </c>
      <c r="H23" s="10">
        <v>0</v>
      </c>
      <c r="I23" s="15">
        <v>0</v>
      </c>
      <c r="J23" s="10">
        <v>0</v>
      </c>
      <c r="K23" s="15">
        <v>0</v>
      </c>
      <c r="L23" s="10">
        <v>0</v>
      </c>
      <c r="M23" s="15">
        <v>0</v>
      </c>
    </row>
    <row r="24" spans="1:13" x14ac:dyDescent="0.25">
      <c r="A24" s="40" t="s">
        <v>14</v>
      </c>
      <c r="B24" s="12">
        <v>12989.207</v>
      </c>
      <c r="C24" s="13">
        <v>4.3346894760396104</v>
      </c>
      <c r="D24" s="12">
        <v>41070.283000000003</v>
      </c>
      <c r="E24" s="13">
        <v>1.28986428126147</v>
      </c>
      <c r="F24" s="12">
        <v>1103.722</v>
      </c>
      <c r="G24" s="13">
        <v>0.26869883992527099</v>
      </c>
      <c r="H24" s="12">
        <v>0</v>
      </c>
      <c r="I24" s="14">
        <v>0</v>
      </c>
      <c r="J24" s="12">
        <v>0</v>
      </c>
      <c r="K24" s="14">
        <v>0</v>
      </c>
      <c r="L24" s="12">
        <v>0</v>
      </c>
      <c r="M24" s="14">
        <v>0</v>
      </c>
    </row>
    <row r="25" spans="1:13" x14ac:dyDescent="0.25">
      <c r="A25" s="40" t="s">
        <v>15</v>
      </c>
      <c r="B25" s="12">
        <v>13269.328</v>
      </c>
      <c r="C25" s="13">
        <v>4.2802223740343104</v>
      </c>
      <c r="D25" s="12">
        <v>60510.870999999999</v>
      </c>
      <c r="E25" s="13">
        <v>1.50094302663401</v>
      </c>
      <c r="F25" s="12">
        <v>2429.9850000000001</v>
      </c>
      <c r="G25" s="13">
        <v>0.119182545982794</v>
      </c>
      <c r="H25" s="12">
        <v>913.31500000000005</v>
      </c>
      <c r="I25" s="13">
        <v>3.22732074585439</v>
      </c>
      <c r="J25" s="12">
        <v>746.024</v>
      </c>
      <c r="K25" s="13">
        <v>0.330266829217291</v>
      </c>
      <c r="L25" s="12">
        <v>0</v>
      </c>
      <c r="M25" s="14">
        <v>0</v>
      </c>
    </row>
    <row r="26" spans="1:13" x14ac:dyDescent="0.25">
      <c r="A26" s="40" t="s">
        <v>24</v>
      </c>
      <c r="B26" s="12">
        <v>10085.316000000001</v>
      </c>
      <c r="C26" s="13">
        <v>4.4931384755817296</v>
      </c>
      <c r="D26" s="12">
        <v>77182.201000000001</v>
      </c>
      <c r="E26" s="13">
        <v>1.6776880367923199</v>
      </c>
      <c r="F26" s="16">
        <v>0</v>
      </c>
      <c r="G26" s="17">
        <v>0</v>
      </c>
      <c r="H26" s="12">
        <v>0</v>
      </c>
      <c r="I26" s="14">
        <v>0</v>
      </c>
      <c r="J26" s="12">
        <v>957.46299999999997</v>
      </c>
      <c r="K26" s="13">
        <v>0.70650133529964099</v>
      </c>
      <c r="L26" s="12">
        <v>0</v>
      </c>
      <c r="M26" s="14">
        <v>0</v>
      </c>
    </row>
    <row r="27" spans="1:13" x14ac:dyDescent="0.25">
      <c r="A27" s="40" t="s">
        <v>16</v>
      </c>
      <c r="B27" s="12">
        <v>5771.0619999999999</v>
      </c>
      <c r="C27" s="13">
        <v>4.58873991927309</v>
      </c>
      <c r="D27" s="12">
        <v>11689.95</v>
      </c>
      <c r="E27" s="13">
        <v>1.6954445949726</v>
      </c>
      <c r="F27" s="12">
        <v>3.8940000000000001</v>
      </c>
      <c r="G27" s="13">
        <v>8.4000000000000005E-2</v>
      </c>
      <c r="H27" s="12">
        <v>148.53299999999999</v>
      </c>
      <c r="I27" s="13">
        <v>5.1321604222630697</v>
      </c>
      <c r="J27" s="12">
        <v>3219.8760000000002</v>
      </c>
      <c r="K27" s="13">
        <v>1.47463486854773</v>
      </c>
      <c r="L27" s="12">
        <v>0</v>
      </c>
      <c r="M27" s="14">
        <v>0</v>
      </c>
    </row>
    <row r="28" spans="1:13" x14ac:dyDescent="0.25">
      <c r="A28" s="40" t="s">
        <v>17</v>
      </c>
      <c r="B28" s="12">
        <v>5373.2969999999996</v>
      </c>
      <c r="C28" s="13">
        <v>4.1928407121363298</v>
      </c>
      <c r="D28" s="12">
        <v>23577.4</v>
      </c>
      <c r="E28" s="13">
        <v>1.3258997696522901</v>
      </c>
      <c r="F28" s="12">
        <v>0</v>
      </c>
      <c r="G28" s="14">
        <v>0</v>
      </c>
      <c r="H28" s="12">
        <v>768.54</v>
      </c>
      <c r="I28" s="13">
        <v>4.3491466429854002</v>
      </c>
      <c r="J28" s="12">
        <v>3444.6280000000002</v>
      </c>
      <c r="K28" s="13">
        <v>0.74462164535618902</v>
      </c>
      <c r="L28" s="12">
        <v>0</v>
      </c>
      <c r="M28" s="14">
        <v>0</v>
      </c>
    </row>
    <row r="29" spans="1:13" x14ac:dyDescent="0.25">
      <c r="A29" s="40" t="s">
        <v>18</v>
      </c>
      <c r="B29" s="12">
        <v>6188.5420000000004</v>
      </c>
      <c r="C29" s="13">
        <v>4.6305592105539599</v>
      </c>
      <c r="D29" s="12">
        <v>45682.79</v>
      </c>
      <c r="E29" s="13">
        <v>1.8875674214293801</v>
      </c>
      <c r="F29" s="12">
        <v>0</v>
      </c>
      <c r="G29" s="14">
        <v>0</v>
      </c>
      <c r="H29" s="12">
        <v>108.55800000000001</v>
      </c>
      <c r="I29" s="13">
        <v>6.8579999999999997</v>
      </c>
      <c r="J29" s="12">
        <v>8626.8320000000003</v>
      </c>
      <c r="K29" s="13">
        <v>2.0343059475367098</v>
      </c>
      <c r="L29" s="12">
        <v>0</v>
      </c>
      <c r="M29" s="14">
        <v>0</v>
      </c>
    </row>
    <row r="30" spans="1:13" x14ac:dyDescent="0.25">
      <c r="A30" s="41" t="s">
        <v>19</v>
      </c>
      <c r="B30" s="18">
        <v>7608.8559999999998</v>
      </c>
      <c r="C30" s="19">
        <v>4.1677878123859902</v>
      </c>
      <c r="D30" s="18">
        <v>24107.188999999998</v>
      </c>
      <c r="E30" s="19">
        <v>1.01094242356502</v>
      </c>
      <c r="F30" s="18">
        <v>0</v>
      </c>
      <c r="G30" s="20">
        <v>0</v>
      </c>
      <c r="H30" s="18">
        <v>0</v>
      </c>
      <c r="I30" s="20">
        <v>0</v>
      </c>
      <c r="J30" s="18">
        <v>0</v>
      </c>
      <c r="K30" s="20">
        <v>0</v>
      </c>
      <c r="L30" s="18">
        <v>0</v>
      </c>
      <c r="M30" s="20">
        <v>0</v>
      </c>
    </row>
    <row r="31" spans="1:13" x14ac:dyDescent="0.25">
      <c r="A31" s="33" t="s">
        <v>11</v>
      </c>
      <c r="B31" s="36">
        <f>SUM(B23:B30)</f>
        <v>69572.978000000003</v>
      </c>
      <c r="C31" s="37">
        <f>((B23*C23)+(B24*C24)+(B25*C25)+(B26*C26)+(B27*C27)+(B28*C28)+(B29*C29)+(B30*C30))/B31</f>
        <v>4.4227300630282071</v>
      </c>
      <c r="D31" s="36">
        <f>SUM(D23:D30)</f>
        <v>310319.46300000005</v>
      </c>
      <c r="E31" s="37">
        <f>((D23*E23)+(D24*E24)+(D25*E25)+(D26*E26)+(D27*E27)+(D28*E28)+(D29*E29)+(D30*E30))/D31</f>
        <v>1.4910419297290425</v>
      </c>
      <c r="F31" s="36">
        <f>SUM(F23:F30)</f>
        <v>5221.0060000000003</v>
      </c>
      <c r="G31" s="37">
        <f>((F23*G23)+(F24*G24)+(F25*G25)+(F26*G26)+(F27*G27)+(F28*G28)+(F29*G29)+(F30*G30))/F31</f>
        <v>0.15898998315650276</v>
      </c>
      <c r="H31" s="36">
        <f>SUM(H23:H30)</f>
        <v>1938.9459999999999</v>
      </c>
      <c r="I31" s="37">
        <f>((H23*I23)+(H24*I24)+(H25*I25)+(H26*I26)+(H27*I27)+(H28*I28)+(H29*I29)+(H30*I30))/H31</f>
        <v>4.0211741616321461</v>
      </c>
      <c r="J31" s="36">
        <f>SUM(J23:J30)</f>
        <v>16994.823</v>
      </c>
      <c r="K31" s="37">
        <f>((J23*K23)+(J24*K24)+(J25*K25)+(J26*K26)+(J27*K27)+(J28*K28)+(J29*K29)+(J30*K30))/J31</f>
        <v>1.5172583736823855</v>
      </c>
      <c r="L31" s="36">
        <f>SUM(L23:L30)</f>
        <v>0</v>
      </c>
      <c r="M31" s="38">
        <v>0</v>
      </c>
    </row>
    <row r="34" spans="1:1" ht="15.75" x14ac:dyDescent="0.25">
      <c r="A34" s="42" t="s">
        <v>20</v>
      </c>
    </row>
    <row r="35" spans="1:1" x14ac:dyDescent="0.25">
      <c r="A35" s="21" t="s">
        <v>21</v>
      </c>
    </row>
    <row r="36" spans="1:1" x14ac:dyDescent="0.25">
      <c r="A36" s="22" t="s">
        <v>22</v>
      </c>
    </row>
  </sheetData>
  <mergeCells count="12">
    <mergeCell ref="B10:G10"/>
    <mergeCell ref="H21:I21"/>
    <mergeCell ref="J21:K21"/>
    <mergeCell ref="L21:M21"/>
    <mergeCell ref="B11:C11"/>
    <mergeCell ref="D11:E11"/>
    <mergeCell ref="F11:G11"/>
    <mergeCell ref="B21:C21"/>
    <mergeCell ref="D21:E21"/>
    <mergeCell ref="F21:G21"/>
    <mergeCell ref="B20:G20"/>
    <mergeCell ref="H20:M20"/>
  </mergeCells>
  <pageMargins left="0.7" right="0.7" top="0.75" bottom="0.75" header="0.3" footer="0.3"/>
  <ignoredErrors>
    <ignoredError sqref="C31:E31 F31:H31 C15:D15 E15:F15 I31:J31 K31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>
      <selection activeCell="A6" sqref="A6"/>
    </sheetView>
  </sheetViews>
  <sheetFormatPr baseColWidth="10" defaultRowHeight="13.5" x14ac:dyDescent="0.25"/>
  <cols>
    <col min="1" max="1" width="19.42578125" style="9" customWidth="1"/>
    <col min="2" max="13" width="8.7109375" style="9" customWidth="1"/>
    <col min="14" max="16384" width="11.42578125" style="9"/>
  </cols>
  <sheetData>
    <row r="1" spans="1:8" s="30" customFormat="1" ht="30" x14ac:dyDescent="0.5">
      <c r="A1" s="27" t="s">
        <v>25</v>
      </c>
      <c r="B1" s="28"/>
      <c r="C1" s="29"/>
      <c r="D1" s="29"/>
      <c r="E1" s="29"/>
      <c r="F1" s="29"/>
      <c r="G1" s="29"/>
      <c r="H1" s="29"/>
    </row>
    <row r="2" spans="1:8" s="1" customFormat="1" ht="18.75" x14ac:dyDescent="0.3">
      <c r="A2" s="30" t="s">
        <v>0</v>
      </c>
      <c r="B2" s="31"/>
      <c r="C2" s="32"/>
      <c r="D2" s="32"/>
      <c r="E2" s="32"/>
      <c r="F2" s="32"/>
      <c r="G2" s="32"/>
      <c r="H2" s="32"/>
    </row>
    <row r="3" spans="1:8" s="2" customFormat="1" x14ac:dyDescent="0.25">
      <c r="B3" s="3"/>
      <c r="C3" s="4"/>
      <c r="D3" s="4"/>
      <c r="E3" s="4"/>
      <c r="F3" s="4"/>
      <c r="G3" s="4"/>
      <c r="H3" s="4"/>
    </row>
    <row r="4" spans="1:8" s="2" customFormat="1" x14ac:dyDescent="0.25">
      <c r="A4" s="5" t="s">
        <v>1</v>
      </c>
      <c r="B4" s="3"/>
      <c r="C4" s="4"/>
      <c r="D4" s="4"/>
      <c r="E4" s="4"/>
      <c r="F4" s="4"/>
      <c r="G4" s="4"/>
      <c r="H4" s="4"/>
    </row>
    <row r="5" spans="1:8" x14ac:dyDescent="0.25">
      <c r="A5" s="6" t="s">
        <v>60</v>
      </c>
      <c r="B5" s="7"/>
      <c r="C5" s="8"/>
      <c r="D5" s="8"/>
      <c r="E5" s="8"/>
      <c r="F5" s="8"/>
      <c r="G5" s="8"/>
      <c r="H5" s="8"/>
    </row>
    <row r="8" spans="1:8" ht="15.75" x14ac:dyDescent="0.25">
      <c r="A8" s="42" t="s">
        <v>50</v>
      </c>
    </row>
    <row r="9" spans="1:8" x14ac:dyDescent="0.25">
      <c r="A9" s="9" t="s">
        <v>23</v>
      </c>
    </row>
    <row r="10" spans="1:8" x14ac:dyDescent="0.25">
      <c r="B10" s="43" t="s">
        <v>27</v>
      </c>
      <c r="C10" s="44"/>
      <c r="D10" s="44"/>
      <c r="E10" s="44"/>
      <c r="F10" s="44"/>
      <c r="G10" s="45"/>
    </row>
    <row r="11" spans="1:8" x14ac:dyDescent="0.25">
      <c r="B11" s="46" t="s">
        <v>2</v>
      </c>
      <c r="C11" s="47"/>
      <c r="D11" s="46" t="s">
        <v>3</v>
      </c>
      <c r="E11" s="47"/>
      <c r="F11" s="46" t="s">
        <v>4</v>
      </c>
      <c r="G11" s="47"/>
    </row>
    <row r="12" spans="1:8" x14ac:dyDescent="0.25">
      <c r="A12" s="33" t="s">
        <v>5</v>
      </c>
      <c r="B12" s="34" t="s">
        <v>6</v>
      </c>
      <c r="C12" s="35" t="s">
        <v>7</v>
      </c>
      <c r="D12" s="34" t="s">
        <v>6</v>
      </c>
      <c r="E12" s="35" t="s">
        <v>8</v>
      </c>
      <c r="F12" s="34" t="s">
        <v>6</v>
      </c>
      <c r="G12" s="35" t="s">
        <v>8</v>
      </c>
    </row>
    <row r="13" spans="1:8" x14ac:dyDescent="0.25">
      <c r="A13" s="39" t="s">
        <v>9</v>
      </c>
      <c r="B13" s="10">
        <f t="shared" ref="B13:G13" si="0">B31</f>
        <v>1614.4830000000002</v>
      </c>
      <c r="C13" s="11">
        <f t="shared" si="0"/>
        <v>3.1521120996628631</v>
      </c>
      <c r="D13" s="10">
        <f t="shared" si="0"/>
        <v>155978.984</v>
      </c>
      <c r="E13" s="11">
        <f t="shared" si="0"/>
        <v>3.3179958251683441</v>
      </c>
      <c r="F13" s="10">
        <f t="shared" si="0"/>
        <v>300534.91200000001</v>
      </c>
      <c r="G13" s="11">
        <f t="shared" si="0"/>
        <v>0.89853402681549366</v>
      </c>
    </row>
    <row r="14" spans="1:8" x14ac:dyDescent="0.25">
      <c r="A14" s="40" t="s">
        <v>10</v>
      </c>
      <c r="B14" s="23">
        <f t="shared" ref="B14:G14" si="1">H31</f>
        <v>36.256999999999998</v>
      </c>
      <c r="C14" s="24">
        <f t="shared" si="1"/>
        <v>7.8593573654742492</v>
      </c>
      <c r="D14" s="23">
        <f t="shared" si="1"/>
        <v>5974.9480000000003</v>
      </c>
      <c r="E14" s="24">
        <f t="shared" si="1"/>
        <v>3.5097151481485698</v>
      </c>
      <c r="F14" s="12">
        <f t="shared" si="1"/>
        <v>19044.440000000002</v>
      </c>
      <c r="G14" s="25">
        <f t="shared" si="1"/>
        <v>1.2000103611342734</v>
      </c>
    </row>
    <row r="15" spans="1:8" x14ac:dyDescent="0.25">
      <c r="A15" s="33" t="s">
        <v>11</v>
      </c>
      <c r="B15" s="36">
        <f>SUM(B13:B14)</f>
        <v>1650.7400000000002</v>
      </c>
      <c r="C15" s="37">
        <f>((B13*C13)+(B14*C14))/B15</f>
        <v>3.2555024528393313</v>
      </c>
      <c r="D15" s="36">
        <f>SUM(D13:D14)</f>
        <v>161953.932</v>
      </c>
      <c r="E15" s="37">
        <f>((D13*E13)+(D14*E14))/D15</f>
        <v>3.325068904353615</v>
      </c>
      <c r="F15" s="36">
        <f>SUM(F13:F14)</f>
        <v>319579.35200000001</v>
      </c>
      <c r="G15" s="37">
        <f>((F13*G13)+(F14*G14))/F15</f>
        <v>0.91649966797604632</v>
      </c>
    </row>
    <row r="18" spans="1:13" ht="15.75" x14ac:dyDescent="0.25">
      <c r="A18" s="42" t="s">
        <v>51</v>
      </c>
    </row>
    <row r="19" spans="1:13" x14ac:dyDescent="0.25">
      <c r="A19" s="9" t="s">
        <v>23</v>
      </c>
    </row>
    <row r="20" spans="1:13" x14ac:dyDescent="0.25">
      <c r="B20" s="43" t="s">
        <v>9</v>
      </c>
      <c r="C20" s="44"/>
      <c r="D20" s="44"/>
      <c r="E20" s="44"/>
      <c r="F20" s="44"/>
      <c r="G20" s="45"/>
      <c r="H20" s="43" t="s">
        <v>10</v>
      </c>
      <c r="I20" s="44"/>
      <c r="J20" s="44"/>
      <c r="K20" s="44"/>
      <c r="L20" s="44"/>
      <c r="M20" s="45"/>
    </row>
    <row r="21" spans="1:13" x14ac:dyDescent="0.25">
      <c r="B21" s="46" t="s">
        <v>2</v>
      </c>
      <c r="C21" s="47"/>
      <c r="D21" s="46" t="s">
        <v>3</v>
      </c>
      <c r="E21" s="47"/>
      <c r="F21" s="46" t="s">
        <v>4</v>
      </c>
      <c r="G21" s="47"/>
      <c r="H21" s="46" t="s">
        <v>2</v>
      </c>
      <c r="I21" s="47"/>
      <c r="J21" s="46" t="s">
        <v>3</v>
      </c>
      <c r="K21" s="47"/>
      <c r="L21" s="46" t="s">
        <v>4</v>
      </c>
      <c r="M21" s="47"/>
    </row>
    <row r="22" spans="1:13" x14ac:dyDescent="0.25">
      <c r="A22" s="33" t="s">
        <v>12</v>
      </c>
      <c r="B22" s="34" t="s">
        <v>6</v>
      </c>
      <c r="C22" s="35" t="s">
        <v>7</v>
      </c>
      <c r="D22" s="34" t="s">
        <v>6</v>
      </c>
      <c r="E22" s="35" t="s">
        <v>8</v>
      </c>
      <c r="F22" s="34" t="s">
        <v>6</v>
      </c>
      <c r="G22" s="35" t="s">
        <v>8</v>
      </c>
      <c r="H22" s="34" t="s">
        <v>6</v>
      </c>
      <c r="I22" s="35" t="s">
        <v>7</v>
      </c>
      <c r="J22" s="34" t="s">
        <v>6</v>
      </c>
      <c r="K22" s="35" t="s">
        <v>8</v>
      </c>
      <c r="L22" s="34" t="s">
        <v>6</v>
      </c>
      <c r="M22" s="35" t="s">
        <v>8</v>
      </c>
    </row>
    <row r="23" spans="1:13" x14ac:dyDescent="0.25">
      <c r="A23" s="39" t="s">
        <v>13</v>
      </c>
      <c r="B23" s="10">
        <v>1358.41</v>
      </c>
      <c r="C23" s="11">
        <v>2.8643301646778201</v>
      </c>
      <c r="D23" s="10">
        <v>19636.935000000001</v>
      </c>
      <c r="E23" s="11">
        <v>2.7914118072907002</v>
      </c>
      <c r="F23" s="10">
        <v>22918.733</v>
      </c>
      <c r="G23" s="11">
        <v>0.60148493911072698</v>
      </c>
      <c r="H23" s="10">
        <v>0</v>
      </c>
      <c r="I23" s="15">
        <v>0</v>
      </c>
      <c r="J23" s="10">
        <v>0</v>
      </c>
      <c r="K23" s="15">
        <v>0</v>
      </c>
      <c r="L23" s="10">
        <v>0</v>
      </c>
      <c r="M23" s="15">
        <v>0</v>
      </c>
    </row>
    <row r="24" spans="1:13" x14ac:dyDescent="0.25">
      <c r="A24" s="40" t="s">
        <v>14</v>
      </c>
      <c r="B24" s="12">
        <v>0</v>
      </c>
      <c r="C24" s="14">
        <v>0</v>
      </c>
      <c r="D24" s="12">
        <v>23618.587</v>
      </c>
      <c r="E24" s="13">
        <v>3.4595552812283001</v>
      </c>
      <c r="F24" s="12">
        <v>41423.123</v>
      </c>
      <c r="G24" s="13">
        <v>0.71565874101283999</v>
      </c>
      <c r="H24" s="12">
        <v>0</v>
      </c>
      <c r="I24" s="14">
        <v>0</v>
      </c>
      <c r="J24" s="12">
        <v>0</v>
      </c>
      <c r="K24" s="14">
        <v>0</v>
      </c>
      <c r="L24" s="12">
        <v>0</v>
      </c>
      <c r="M24" s="14">
        <v>0</v>
      </c>
    </row>
    <row r="25" spans="1:13" x14ac:dyDescent="0.25">
      <c r="A25" s="40" t="s">
        <v>15</v>
      </c>
      <c r="B25" s="12">
        <v>7.0830000000000002</v>
      </c>
      <c r="C25" s="13">
        <v>13.1084798814062</v>
      </c>
      <c r="D25" s="12">
        <v>31018.850999999999</v>
      </c>
      <c r="E25" s="13">
        <v>3.1175095796423902</v>
      </c>
      <c r="F25" s="12">
        <v>62636.824000000001</v>
      </c>
      <c r="G25" s="13">
        <v>0.83535578063472704</v>
      </c>
      <c r="H25" s="12">
        <v>0</v>
      </c>
      <c r="I25" s="14">
        <v>0</v>
      </c>
      <c r="J25" s="12">
        <v>712.97900000000004</v>
      </c>
      <c r="K25" s="13">
        <v>2.6947952043468302</v>
      </c>
      <c r="L25" s="12">
        <v>890.81799999999998</v>
      </c>
      <c r="M25" s="13">
        <v>0.56473214618474299</v>
      </c>
    </row>
    <row r="26" spans="1:13" x14ac:dyDescent="0.25">
      <c r="A26" s="40" t="s">
        <v>24</v>
      </c>
      <c r="B26" s="12">
        <v>8.56</v>
      </c>
      <c r="C26" s="13">
        <v>10.581124299065401</v>
      </c>
      <c r="D26" s="12">
        <v>31484.957999999999</v>
      </c>
      <c r="E26" s="13">
        <v>3.6790259541397501</v>
      </c>
      <c r="F26" s="16">
        <v>38561.074000000001</v>
      </c>
      <c r="G26" s="26">
        <v>0.97057217716498201</v>
      </c>
      <c r="H26" s="12">
        <v>0</v>
      </c>
      <c r="I26" s="14">
        <v>0</v>
      </c>
      <c r="J26" s="12">
        <v>549.49800000000005</v>
      </c>
      <c r="K26" s="13">
        <v>4.2160616853928499</v>
      </c>
      <c r="L26" s="12">
        <v>948.471</v>
      </c>
      <c r="M26" s="13">
        <v>0.30584834011793699</v>
      </c>
    </row>
    <row r="27" spans="1:13" x14ac:dyDescent="0.25">
      <c r="A27" s="40" t="s">
        <v>16</v>
      </c>
      <c r="B27" s="12">
        <v>1.929</v>
      </c>
      <c r="C27" s="13">
        <v>12.406000000000001</v>
      </c>
      <c r="D27" s="12">
        <v>4353.067</v>
      </c>
      <c r="E27" s="13">
        <v>3.7522549754001</v>
      </c>
      <c r="F27" s="12">
        <v>50603.32</v>
      </c>
      <c r="G27" s="13">
        <v>1.15304316627842</v>
      </c>
      <c r="H27" s="12">
        <v>0</v>
      </c>
      <c r="I27" s="14">
        <v>0</v>
      </c>
      <c r="J27" s="12">
        <v>603.81700000000001</v>
      </c>
      <c r="K27" s="13">
        <v>3.1787338846041102</v>
      </c>
      <c r="L27" s="12">
        <v>3403.1860000000001</v>
      </c>
      <c r="M27" s="13">
        <v>1.1594007765076599</v>
      </c>
    </row>
    <row r="28" spans="1:13" x14ac:dyDescent="0.25">
      <c r="A28" s="40" t="s">
        <v>17</v>
      </c>
      <c r="B28" s="12">
        <v>0</v>
      </c>
      <c r="C28" s="14">
        <v>0</v>
      </c>
      <c r="D28" s="12">
        <v>12297.166999999999</v>
      </c>
      <c r="E28" s="13">
        <v>2.92885869956877</v>
      </c>
      <c r="F28" s="12">
        <v>20558.425999999999</v>
      </c>
      <c r="G28" s="13">
        <v>0.90687185045197505</v>
      </c>
      <c r="H28" s="12">
        <v>36.256999999999998</v>
      </c>
      <c r="I28" s="13">
        <v>7.8593573654742501</v>
      </c>
      <c r="J28" s="12">
        <v>1656.069</v>
      </c>
      <c r="K28" s="13">
        <v>2.9858640841655801</v>
      </c>
      <c r="L28" s="12">
        <v>3571.7060000000001</v>
      </c>
      <c r="M28" s="13">
        <v>0.94482085955563</v>
      </c>
    </row>
    <row r="29" spans="1:13" x14ac:dyDescent="0.25">
      <c r="A29" s="40" t="s">
        <v>18</v>
      </c>
      <c r="B29" s="12">
        <v>0.70399999999999996</v>
      </c>
      <c r="C29" s="13">
        <v>7.85633948863636</v>
      </c>
      <c r="D29" s="12">
        <v>16224.037</v>
      </c>
      <c r="E29" s="13">
        <v>3.4249305132255299</v>
      </c>
      <c r="F29" s="12">
        <v>43465.088000000003</v>
      </c>
      <c r="G29" s="13">
        <v>1.1230113892556699</v>
      </c>
      <c r="H29" s="12">
        <v>0</v>
      </c>
      <c r="I29" s="14">
        <v>0</v>
      </c>
      <c r="J29" s="12">
        <v>2452.585</v>
      </c>
      <c r="K29" s="13">
        <v>4.0235690689619297</v>
      </c>
      <c r="L29" s="12">
        <v>9470.9940000000006</v>
      </c>
      <c r="M29" s="13">
        <v>1.5335596398857401</v>
      </c>
    </row>
    <row r="30" spans="1:13" x14ac:dyDescent="0.25">
      <c r="A30" s="41" t="s">
        <v>19</v>
      </c>
      <c r="B30" s="18">
        <v>237.797</v>
      </c>
      <c r="C30" s="19">
        <v>4.1430835376392503</v>
      </c>
      <c r="D30" s="18">
        <v>17345.382000000001</v>
      </c>
      <c r="E30" s="19">
        <v>3.4914661494338999</v>
      </c>
      <c r="F30" s="18">
        <v>20368.324000000001</v>
      </c>
      <c r="G30" s="19">
        <v>0.54285047409889997</v>
      </c>
      <c r="H30" s="18">
        <v>0</v>
      </c>
      <c r="I30" s="20">
        <v>0</v>
      </c>
      <c r="J30" s="18">
        <v>0</v>
      </c>
      <c r="K30" s="20">
        <v>0</v>
      </c>
      <c r="L30" s="18">
        <v>759.26499999999999</v>
      </c>
      <c r="M30" s="19">
        <v>0.284157057153958</v>
      </c>
    </row>
    <row r="31" spans="1:13" x14ac:dyDescent="0.25">
      <c r="A31" s="33" t="s">
        <v>11</v>
      </c>
      <c r="B31" s="36">
        <f>SUM(B23:B30)</f>
        <v>1614.4830000000002</v>
      </c>
      <c r="C31" s="37">
        <f>((B23*C23)+(B24*C24)+(B25*C25)+(B26*C26)+(B27*C27)+(B28*C28)+(B29*C29)+(B30*C30))/B31</f>
        <v>3.1521120996628631</v>
      </c>
      <c r="D31" s="36">
        <f>SUM(D23:D30)</f>
        <v>155978.984</v>
      </c>
      <c r="E31" s="37">
        <f>((D23*E23)+(D24*E24)+(D25*E25)+(D26*E26)+(D27*E27)+(D28*E28)+(D29*E29)+(D30*E30))/D31</f>
        <v>3.3179958251683441</v>
      </c>
      <c r="F31" s="36">
        <f>SUM(F23:F30)</f>
        <v>300534.91200000001</v>
      </c>
      <c r="G31" s="37">
        <f>((F23*G23)+(F24*G24)+(F25*G25)+(F26*G26)+(F27*G27)+(F28*G28)+(F29*G29)+(F30*G30))/F31</f>
        <v>0.89853402681549366</v>
      </c>
      <c r="H31" s="36">
        <f>SUM(H23:H30)</f>
        <v>36.256999999999998</v>
      </c>
      <c r="I31" s="37">
        <f>((H23*I23)+(H24*I24)+(H25*I25)+(H26*I26)+(H27*I27)+(H28*I28)+(H29*I29)+(H30*I30))/H31</f>
        <v>7.8593573654742492</v>
      </c>
      <c r="J31" s="36">
        <f>SUM(J23:J30)</f>
        <v>5974.9480000000003</v>
      </c>
      <c r="K31" s="37">
        <f>((J23*K23)+(J24*K24)+(J25*K25)+(J26*K26)+(J27*K27)+(J28*K28)+(J29*K29)+(J30*K30))/J31</f>
        <v>3.5097151481485698</v>
      </c>
      <c r="L31" s="36">
        <f>SUM(L23:L30)</f>
        <v>19044.440000000002</v>
      </c>
      <c r="M31" s="37">
        <f>((L23*M23)+(L24*M24)+(L25*M25)+(L26*M26)+(L27*M27)+(L28*M28)+(L29*M29)+(L30*M30))/L31</f>
        <v>1.2000103611342734</v>
      </c>
    </row>
    <row r="34" spans="1:1" ht="15.75" x14ac:dyDescent="0.25">
      <c r="A34" s="42" t="s">
        <v>20</v>
      </c>
    </row>
    <row r="35" spans="1:1" x14ac:dyDescent="0.25">
      <c r="A35" s="21" t="s">
        <v>21</v>
      </c>
    </row>
    <row r="36" spans="1:1" x14ac:dyDescent="0.25">
      <c r="A36" s="22" t="s">
        <v>22</v>
      </c>
    </row>
  </sheetData>
  <mergeCells count="12">
    <mergeCell ref="L21:M21"/>
    <mergeCell ref="B10:G10"/>
    <mergeCell ref="B11:C11"/>
    <mergeCell ref="D11:E11"/>
    <mergeCell ref="F11:G11"/>
    <mergeCell ref="B20:G20"/>
    <mergeCell ref="H20:M20"/>
    <mergeCell ref="B21:C21"/>
    <mergeCell ref="D21:E21"/>
    <mergeCell ref="F21:G21"/>
    <mergeCell ref="H21:I21"/>
    <mergeCell ref="J21:K21"/>
  </mergeCells>
  <pageMargins left="0.7" right="0.7" top="0.75" bottom="0.75" header="0.3" footer="0.3"/>
  <ignoredErrors>
    <ignoredError sqref="C31:D31 E31:F31 G31:H31 I31:J31 K31:L31 C15 E15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>
      <selection activeCell="A6" sqref="A6"/>
    </sheetView>
  </sheetViews>
  <sheetFormatPr baseColWidth="10" defaultRowHeight="13.5" x14ac:dyDescent="0.25"/>
  <cols>
    <col min="1" max="1" width="19.42578125" style="9" customWidth="1"/>
    <col min="2" max="13" width="8.7109375" style="9" customWidth="1"/>
    <col min="14" max="16384" width="11.42578125" style="9"/>
  </cols>
  <sheetData>
    <row r="1" spans="1:8" s="30" customFormat="1" ht="30" x14ac:dyDescent="0.5">
      <c r="A1" s="27" t="s">
        <v>25</v>
      </c>
      <c r="B1" s="28"/>
      <c r="C1" s="29"/>
      <c r="D1" s="29"/>
      <c r="E1" s="29"/>
      <c r="F1" s="29"/>
      <c r="G1" s="29"/>
      <c r="H1" s="29"/>
    </row>
    <row r="2" spans="1:8" s="1" customFormat="1" ht="18.75" x14ac:dyDescent="0.3">
      <c r="A2" s="30" t="s">
        <v>0</v>
      </c>
      <c r="B2" s="31"/>
      <c r="C2" s="32"/>
      <c r="D2" s="32"/>
      <c r="E2" s="32"/>
      <c r="F2" s="32"/>
      <c r="G2" s="32"/>
      <c r="H2" s="32"/>
    </row>
    <row r="3" spans="1:8" s="2" customFormat="1" x14ac:dyDescent="0.25">
      <c r="B3" s="3"/>
      <c r="C3" s="4"/>
      <c r="D3" s="4"/>
      <c r="E3" s="4"/>
      <c r="F3" s="4"/>
      <c r="G3" s="4"/>
      <c r="H3" s="4"/>
    </row>
    <row r="4" spans="1:8" s="2" customFormat="1" x14ac:dyDescent="0.25">
      <c r="A4" s="5" t="s">
        <v>1</v>
      </c>
      <c r="B4" s="3"/>
      <c r="C4" s="4"/>
      <c r="D4" s="4"/>
      <c r="E4" s="4"/>
      <c r="F4" s="4"/>
      <c r="G4" s="4"/>
      <c r="H4" s="4"/>
    </row>
    <row r="5" spans="1:8" x14ac:dyDescent="0.25">
      <c r="A5" s="6" t="s">
        <v>61</v>
      </c>
      <c r="B5" s="7"/>
      <c r="C5" s="8"/>
      <c r="D5" s="8"/>
      <c r="E5" s="8"/>
      <c r="F5" s="8"/>
      <c r="G5" s="8"/>
      <c r="H5" s="8"/>
    </row>
    <row r="8" spans="1:8" ht="15.75" x14ac:dyDescent="0.25">
      <c r="A8" s="42" t="s">
        <v>52</v>
      </c>
    </row>
    <row r="9" spans="1:8" x14ac:dyDescent="0.25">
      <c r="A9" s="9" t="s">
        <v>23</v>
      </c>
    </row>
    <row r="10" spans="1:8" x14ac:dyDescent="0.25">
      <c r="B10" s="43" t="s">
        <v>27</v>
      </c>
      <c r="C10" s="44"/>
      <c r="D10" s="44"/>
      <c r="E10" s="44"/>
      <c r="F10" s="44"/>
      <c r="G10" s="45"/>
    </row>
    <row r="11" spans="1:8" x14ac:dyDescent="0.25">
      <c r="B11" s="46" t="s">
        <v>2</v>
      </c>
      <c r="C11" s="47"/>
      <c r="D11" s="46" t="s">
        <v>3</v>
      </c>
      <c r="E11" s="47"/>
      <c r="F11" s="46" t="s">
        <v>4</v>
      </c>
      <c r="G11" s="47"/>
    </row>
    <row r="12" spans="1:8" x14ac:dyDescent="0.25">
      <c r="A12" s="33" t="s">
        <v>5</v>
      </c>
      <c r="B12" s="34" t="s">
        <v>6</v>
      </c>
      <c r="C12" s="35" t="s">
        <v>7</v>
      </c>
      <c r="D12" s="34" t="s">
        <v>6</v>
      </c>
      <c r="E12" s="35" t="s">
        <v>8</v>
      </c>
      <c r="F12" s="34" t="s">
        <v>6</v>
      </c>
      <c r="G12" s="35" t="s">
        <v>8</v>
      </c>
    </row>
    <row r="13" spans="1:8" x14ac:dyDescent="0.25">
      <c r="A13" s="39" t="s">
        <v>9</v>
      </c>
      <c r="B13" s="10">
        <f t="shared" ref="B13:G13" si="0">B31</f>
        <v>7.6770000000000005</v>
      </c>
      <c r="C13" s="11">
        <f t="shared" si="0"/>
        <v>8.6062709391689349</v>
      </c>
      <c r="D13" s="10">
        <f t="shared" si="0"/>
        <v>125373.75100000002</v>
      </c>
      <c r="E13" s="11">
        <f t="shared" si="0"/>
        <v>3.685194721158179</v>
      </c>
      <c r="F13" s="10">
        <f t="shared" si="0"/>
        <v>318107.962</v>
      </c>
      <c r="G13" s="11">
        <f t="shared" si="0"/>
        <v>1.0820578667188478</v>
      </c>
    </row>
    <row r="14" spans="1:8" x14ac:dyDescent="0.25">
      <c r="A14" s="40" t="s">
        <v>10</v>
      </c>
      <c r="B14" s="23">
        <f t="shared" ref="B14:G14" si="1">H31</f>
        <v>3.484</v>
      </c>
      <c r="C14" s="24">
        <f t="shared" si="1"/>
        <v>7.6758851894374303</v>
      </c>
      <c r="D14" s="23">
        <f t="shared" si="1"/>
        <v>3988.6</v>
      </c>
      <c r="E14" s="24">
        <f t="shared" si="1"/>
        <v>3.6725868888833175</v>
      </c>
      <c r="F14" s="12">
        <f t="shared" si="1"/>
        <v>20787.042000000001</v>
      </c>
      <c r="G14" s="25">
        <f t="shared" si="1"/>
        <v>1.3490012794990247</v>
      </c>
    </row>
    <row r="15" spans="1:8" x14ac:dyDescent="0.25">
      <c r="A15" s="33" t="s">
        <v>11</v>
      </c>
      <c r="B15" s="36">
        <f>SUM(B13:B14)</f>
        <v>11.161000000000001</v>
      </c>
      <c r="C15" s="37">
        <f>((B13*C13)+(B14*C14))/B15</f>
        <v>8.3158432040139694</v>
      </c>
      <c r="D15" s="36">
        <f>SUM(D13:D14)</f>
        <v>129362.35100000002</v>
      </c>
      <c r="E15" s="37">
        <f>((D13*E13)+(D14*E14))/D15</f>
        <v>3.6848059867279312</v>
      </c>
      <c r="F15" s="36">
        <f>SUM(F13:F14)</f>
        <v>338895.00400000002</v>
      </c>
      <c r="G15" s="37">
        <f>((F13*G13)+(F14*G14))/F15</f>
        <v>1.0984315631958983</v>
      </c>
    </row>
    <row r="18" spans="1:13" ht="15.75" x14ac:dyDescent="0.25">
      <c r="A18" s="42" t="s">
        <v>53</v>
      </c>
    </row>
    <row r="19" spans="1:13" x14ac:dyDescent="0.25">
      <c r="A19" s="9" t="s">
        <v>23</v>
      </c>
    </row>
    <row r="20" spans="1:13" x14ac:dyDescent="0.25">
      <c r="B20" s="43" t="s">
        <v>9</v>
      </c>
      <c r="C20" s="44"/>
      <c r="D20" s="44"/>
      <c r="E20" s="44"/>
      <c r="F20" s="44"/>
      <c r="G20" s="45"/>
      <c r="H20" s="43" t="s">
        <v>10</v>
      </c>
      <c r="I20" s="44"/>
      <c r="J20" s="44"/>
      <c r="K20" s="44"/>
      <c r="L20" s="44"/>
      <c r="M20" s="45"/>
    </row>
    <row r="21" spans="1:13" x14ac:dyDescent="0.25">
      <c r="B21" s="46" t="s">
        <v>2</v>
      </c>
      <c r="C21" s="47"/>
      <c r="D21" s="46" t="s">
        <v>3</v>
      </c>
      <c r="E21" s="47"/>
      <c r="F21" s="46" t="s">
        <v>4</v>
      </c>
      <c r="G21" s="47"/>
      <c r="H21" s="46" t="s">
        <v>2</v>
      </c>
      <c r="I21" s="47"/>
      <c r="J21" s="46" t="s">
        <v>3</v>
      </c>
      <c r="K21" s="47"/>
      <c r="L21" s="46" t="s">
        <v>4</v>
      </c>
      <c r="M21" s="47"/>
    </row>
    <row r="22" spans="1:13" x14ac:dyDescent="0.25">
      <c r="A22" s="33" t="s">
        <v>12</v>
      </c>
      <c r="B22" s="34" t="s">
        <v>6</v>
      </c>
      <c r="C22" s="35" t="s">
        <v>7</v>
      </c>
      <c r="D22" s="34" t="s">
        <v>6</v>
      </c>
      <c r="E22" s="35" t="s">
        <v>8</v>
      </c>
      <c r="F22" s="34" t="s">
        <v>6</v>
      </c>
      <c r="G22" s="35" t="s">
        <v>8</v>
      </c>
      <c r="H22" s="34" t="s">
        <v>6</v>
      </c>
      <c r="I22" s="35" t="s">
        <v>7</v>
      </c>
      <c r="J22" s="34" t="s">
        <v>6</v>
      </c>
      <c r="K22" s="35" t="s">
        <v>8</v>
      </c>
      <c r="L22" s="34" t="s">
        <v>6</v>
      </c>
      <c r="M22" s="35" t="s">
        <v>8</v>
      </c>
    </row>
    <row r="23" spans="1:13" x14ac:dyDescent="0.25">
      <c r="A23" s="39" t="s">
        <v>13</v>
      </c>
      <c r="B23" s="10">
        <v>0</v>
      </c>
      <c r="C23" s="15">
        <v>0</v>
      </c>
      <c r="D23" s="10">
        <v>15452.352000000001</v>
      </c>
      <c r="E23" s="11">
        <v>3.31907112088826</v>
      </c>
      <c r="F23" s="10">
        <v>29095.949000000001</v>
      </c>
      <c r="G23" s="11">
        <v>0.68646709622703805</v>
      </c>
      <c r="H23" s="10">
        <v>0</v>
      </c>
      <c r="I23" s="15">
        <v>0</v>
      </c>
      <c r="J23" s="10">
        <v>0</v>
      </c>
      <c r="K23" s="15">
        <v>0</v>
      </c>
      <c r="L23" s="10">
        <v>0</v>
      </c>
      <c r="M23" s="15">
        <v>0</v>
      </c>
    </row>
    <row r="24" spans="1:13" x14ac:dyDescent="0.25">
      <c r="A24" s="40" t="s">
        <v>14</v>
      </c>
      <c r="B24" s="12">
        <v>0</v>
      </c>
      <c r="C24" s="14">
        <v>0</v>
      </c>
      <c r="D24" s="12">
        <v>19918.401999999998</v>
      </c>
      <c r="E24" s="13">
        <v>3.6410335827643201</v>
      </c>
      <c r="F24" s="12">
        <v>42154.74</v>
      </c>
      <c r="G24" s="13">
        <v>0.90485333594751105</v>
      </c>
      <c r="H24" s="12">
        <v>0</v>
      </c>
      <c r="I24" s="14">
        <v>0</v>
      </c>
      <c r="J24" s="12">
        <v>0</v>
      </c>
      <c r="K24" s="14">
        <v>0</v>
      </c>
      <c r="L24" s="12">
        <v>0</v>
      </c>
      <c r="M24" s="14">
        <v>0</v>
      </c>
    </row>
    <row r="25" spans="1:13" x14ac:dyDescent="0.25">
      <c r="A25" s="40" t="s">
        <v>15</v>
      </c>
      <c r="B25" s="12">
        <v>1.8420000000000001</v>
      </c>
      <c r="C25" s="13">
        <v>10.449806731813201</v>
      </c>
      <c r="D25" s="12">
        <v>26266.959999999999</v>
      </c>
      <c r="E25" s="13">
        <v>3.47539665065923</v>
      </c>
      <c r="F25" s="12">
        <v>66121.653000000006</v>
      </c>
      <c r="G25" s="13">
        <v>1.03187765789824</v>
      </c>
      <c r="H25" s="12">
        <v>0</v>
      </c>
      <c r="I25" s="14">
        <v>0</v>
      </c>
      <c r="J25" s="12">
        <v>656.32899999999995</v>
      </c>
      <c r="K25" s="13">
        <v>3.04523630374401</v>
      </c>
      <c r="L25" s="12">
        <v>888.19799999999998</v>
      </c>
      <c r="M25" s="13">
        <v>0.74385172225111995</v>
      </c>
    </row>
    <row r="26" spans="1:13" x14ac:dyDescent="0.25">
      <c r="A26" s="40" t="s">
        <v>24</v>
      </c>
      <c r="B26" s="12">
        <v>0</v>
      </c>
      <c r="C26" s="14">
        <v>0</v>
      </c>
      <c r="D26" s="12">
        <v>23898.177</v>
      </c>
      <c r="E26" s="13">
        <v>3.89054159704316</v>
      </c>
      <c r="F26" s="16">
        <v>39566.118000000002</v>
      </c>
      <c r="G26" s="26">
        <v>1.1846661935598499</v>
      </c>
      <c r="H26" s="12">
        <v>0</v>
      </c>
      <c r="I26" s="14">
        <v>0</v>
      </c>
      <c r="J26" s="12">
        <v>296.58699999999999</v>
      </c>
      <c r="K26" s="13">
        <v>4.4110064736485404</v>
      </c>
      <c r="L26" s="12">
        <v>937.02599999999995</v>
      </c>
      <c r="M26" s="13">
        <v>0.44231379492137901</v>
      </c>
    </row>
    <row r="27" spans="1:13" x14ac:dyDescent="0.25">
      <c r="A27" s="40" t="s">
        <v>16</v>
      </c>
      <c r="B27" s="12">
        <v>0</v>
      </c>
      <c r="C27" s="14">
        <v>0</v>
      </c>
      <c r="D27" s="12">
        <v>3671.71</v>
      </c>
      <c r="E27" s="13">
        <v>4.1277847880143002</v>
      </c>
      <c r="F27" s="12">
        <v>48947.247000000003</v>
      </c>
      <c r="G27" s="13">
        <v>1.4199931216152</v>
      </c>
      <c r="H27" s="12">
        <v>0</v>
      </c>
      <c r="I27" s="14">
        <v>0</v>
      </c>
      <c r="J27" s="12">
        <v>407.63600000000002</v>
      </c>
      <c r="K27" s="13">
        <v>3.5582784911048102</v>
      </c>
      <c r="L27" s="12">
        <v>3626.0639999999999</v>
      </c>
      <c r="M27" s="13">
        <v>1.32330147564963</v>
      </c>
    </row>
    <row r="28" spans="1:13" x14ac:dyDescent="0.25">
      <c r="A28" s="40" t="s">
        <v>17</v>
      </c>
      <c r="B28" s="12">
        <v>0</v>
      </c>
      <c r="C28" s="14">
        <v>0</v>
      </c>
      <c r="D28" s="12">
        <v>8852.0390000000007</v>
      </c>
      <c r="E28" s="13">
        <v>3.68303342800455</v>
      </c>
      <c r="F28" s="12">
        <v>24188.6</v>
      </c>
      <c r="G28" s="13">
        <v>1.02664310770363</v>
      </c>
      <c r="H28" s="12">
        <v>3.484</v>
      </c>
      <c r="I28" s="13">
        <v>7.6758851894374303</v>
      </c>
      <c r="J28" s="12">
        <v>1315.329</v>
      </c>
      <c r="K28" s="13">
        <v>3.33457286199878</v>
      </c>
      <c r="L28" s="12">
        <v>4072.855</v>
      </c>
      <c r="M28" s="13">
        <v>1.10033032872518</v>
      </c>
    </row>
    <row r="29" spans="1:13" x14ac:dyDescent="0.25">
      <c r="A29" s="40" t="s">
        <v>18</v>
      </c>
      <c r="B29" s="12">
        <v>0.66900000000000004</v>
      </c>
      <c r="C29" s="13">
        <v>8.1861016442451398</v>
      </c>
      <c r="D29" s="12">
        <v>12395.584000000001</v>
      </c>
      <c r="E29" s="13">
        <v>3.8139559481828398</v>
      </c>
      <c r="F29" s="12">
        <v>45191.659</v>
      </c>
      <c r="G29" s="13">
        <v>1.3550550242910999</v>
      </c>
      <c r="H29" s="12">
        <v>0</v>
      </c>
      <c r="I29" s="14">
        <v>0</v>
      </c>
      <c r="J29" s="12">
        <v>1312.7190000000001</v>
      </c>
      <c r="K29" s="13">
        <v>4.19359603311905</v>
      </c>
      <c r="L29" s="12">
        <v>10505.004999999999</v>
      </c>
      <c r="M29" s="13">
        <v>1.6507390265877999</v>
      </c>
    </row>
    <row r="30" spans="1:13" x14ac:dyDescent="0.25">
      <c r="A30" s="41" t="s">
        <v>19</v>
      </c>
      <c r="B30" s="18">
        <v>5.1660000000000004</v>
      </c>
      <c r="C30" s="19">
        <v>8.0033480449090195</v>
      </c>
      <c r="D30" s="18">
        <v>14918.527</v>
      </c>
      <c r="E30" s="19">
        <v>3.9491906548816802</v>
      </c>
      <c r="F30" s="18">
        <v>22841.995999999999</v>
      </c>
      <c r="G30" s="19">
        <v>0.67493475837225403</v>
      </c>
      <c r="H30" s="18">
        <v>0</v>
      </c>
      <c r="I30" s="20">
        <v>0</v>
      </c>
      <c r="J30" s="18">
        <v>0</v>
      </c>
      <c r="K30" s="20">
        <v>0</v>
      </c>
      <c r="L30" s="18">
        <v>757.89400000000001</v>
      </c>
      <c r="M30" s="19">
        <v>0.45615305834325098</v>
      </c>
    </row>
    <row r="31" spans="1:13" x14ac:dyDescent="0.25">
      <c r="A31" s="33" t="s">
        <v>11</v>
      </c>
      <c r="B31" s="36">
        <f>SUM(B23:B30)</f>
        <v>7.6770000000000005</v>
      </c>
      <c r="C31" s="37">
        <f>((B23*C23)+(B24*C24)+(B25*C25)+(B26*C26)+(B27*C27)+(B28*C28)+(B29*C29)+(B30*C30))/B31</f>
        <v>8.6062709391689349</v>
      </c>
      <c r="D31" s="36">
        <f>SUM(D23:D30)</f>
        <v>125373.75100000002</v>
      </c>
      <c r="E31" s="37">
        <f>((D23*E23)+(D24*E24)+(D25*E25)+(D26*E26)+(D27*E27)+(D28*E28)+(D29*E29)+(D30*E30))/D31</f>
        <v>3.685194721158179</v>
      </c>
      <c r="F31" s="36">
        <f>SUM(F23:F30)</f>
        <v>318107.962</v>
      </c>
      <c r="G31" s="37">
        <f>((F23*G23)+(F24*G24)+(F25*G25)+(F26*G26)+(F27*G27)+(F28*G28)+(F29*G29)+(F30*G30))/F31</f>
        <v>1.0820578667188478</v>
      </c>
      <c r="H31" s="36">
        <f>SUM(H23:H30)</f>
        <v>3.484</v>
      </c>
      <c r="I31" s="37">
        <f>((H23*I23)+(H24*I24)+(H25*I25)+(H26*I26)+(H27*I27)+(H28*I28)+(H29*I29)+(H30*I30))/H31</f>
        <v>7.6758851894374303</v>
      </c>
      <c r="J31" s="36">
        <f>SUM(J23:J30)</f>
        <v>3988.6</v>
      </c>
      <c r="K31" s="37">
        <f>((J23*K23)+(J24*K24)+(J25*K25)+(J26*K26)+(J27*K27)+(J28*K28)+(J29*K29)+(J30*K30))/J31</f>
        <v>3.6725868888833175</v>
      </c>
      <c r="L31" s="36">
        <f>SUM(L23:L30)</f>
        <v>20787.042000000001</v>
      </c>
      <c r="M31" s="37">
        <f>((L23*M23)+(L24*M24)+(L25*M25)+(L26*M26)+(L27*M27)+(L28*M28)+(L29*M29)+(L30*M30))/L31</f>
        <v>1.3490012794990247</v>
      </c>
    </row>
    <row r="34" spans="1:1" ht="15.75" x14ac:dyDescent="0.25">
      <c r="A34" s="42" t="s">
        <v>20</v>
      </c>
    </row>
    <row r="35" spans="1:1" x14ac:dyDescent="0.25">
      <c r="A35" s="21" t="s">
        <v>21</v>
      </c>
    </row>
    <row r="36" spans="1:1" x14ac:dyDescent="0.25">
      <c r="A36" s="22" t="s">
        <v>22</v>
      </c>
    </row>
  </sheetData>
  <mergeCells count="12">
    <mergeCell ref="L21:M21"/>
    <mergeCell ref="B10:G10"/>
    <mergeCell ref="B11:C11"/>
    <mergeCell ref="D11:E11"/>
    <mergeCell ref="F11:G11"/>
    <mergeCell ref="B20:G20"/>
    <mergeCell ref="H20:M20"/>
    <mergeCell ref="B21:C21"/>
    <mergeCell ref="D21:E21"/>
    <mergeCell ref="F21:G21"/>
    <mergeCell ref="H21:I21"/>
    <mergeCell ref="J21:K21"/>
  </mergeCells>
  <pageMargins left="0.7" right="0.7" top="0.75" bottom="0.75" header="0.3" footer="0.3"/>
  <ignoredErrors>
    <ignoredError sqref="C31:D31 E31:F31 G31:H31 I31:J31 K31:L31 C15:D15 E15:F15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workbookViewId="0">
      <selection activeCell="A3" sqref="A3"/>
    </sheetView>
  </sheetViews>
  <sheetFormatPr baseColWidth="10" defaultRowHeight="13.5" x14ac:dyDescent="0.25"/>
  <cols>
    <col min="1" max="1" width="19.42578125" style="9" customWidth="1"/>
    <col min="2" max="13" width="8.7109375" style="9" customWidth="1"/>
    <col min="14" max="16384" width="11.42578125" style="9"/>
  </cols>
  <sheetData>
    <row r="1" spans="1:8" s="30" customFormat="1" ht="30" x14ac:dyDescent="0.5">
      <c r="A1" s="27" t="s">
        <v>25</v>
      </c>
      <c r="B1" s="28"/>
      <c r="C1" s="29"/>
      <c r="D1" s="29"/>
      <c r="E1" s="29"/>
      <c r="F1" s="29"/>
      <c r="G1" s="29"/>
      <c r="H1" s="29"/>
    </row>
    <row r="2" spans="1:8" s="1" customFormat="1" ht="18.75" x14ac:dyDescent="0.3">
      <c r="A2" s="30" t="s">
        <v>0</v>
      </c>
      <c r="B2" s="31"/>
      <c r="C2" s="32"/>
      <c r="D2" s="32"/>
      <c r="E2" s="32"/>
      <c r="F2" s="32"/>
      <c r="G2" s="32"/>
      <c r="H2" s="32"/>
    </row>
    <row r="3" spans="1:8" s="2" customFormat="1" x14ac:dyDescent="0.25">
      <c r="B3" s="3"/>
      <c r="C3" s="4"/>
      <c r="D3" s="4"/>
      <c r="E3" s="4"/>
      <c r="F3" s="4"/>
      <c r="G3" s="4"/>
      <c r="H3" s="4"/>
    </row>
    <row r="4" spans="1:8" s="2" customFormat="1" x14ac:dyDescent="0.25">
      <c r="A4" s="5" t="s">
        <v>1</v>
      </c>
      <c r="B4" s="3"/>
      <c r="C4" s="4"/>
      <c r="D4" s="4"/>
      <c r="E4" s="4"/>
      <c r="F4" s="4"/>
      <c r="G4" s="4"/>
      <c r="H4" s="4"/>
    </row>
    <row r="5" spans="1:8" x14ac:dyDescent="0.25">
      <c r="A5" s="6" t="s">
        <v>62</v>
      </c>
      <c r="B5" s="7"/>
      <c r="C5" s="8"/>
      <c r="D5" s="8"/>
      <c r="E5" s="8"/>
      <c r="F5" s="8"/>
      <c r="G5" s="8"/>
      <c r="H5" s="8"/>
    </row>
    <row r="8" spans="1:8" ht="15.75" x14ac:dyDescent="0.25">
      <c r="A8" s="42" t="s">
        <v>56</v>
      </c>
    </row>
    <row r="9" spans="1:8" x14ac:dyDescent="0.25">
      <c r="A9" s="9" t="s">
        <v>23</v>
      </c>
    </row>
    <row r="10" spans="1:8" x14ac:dyDescent="0.25">
      <c r="B10" s="43" t="s">
        <v>27</v>
      </c>
      <c r="C10" s="44"/>
      <c r="D10" s="44"/>
      <c r="E10" s="44"/>
      <c r="F10" s="44"/>
      <c r="G10" s="45"/>
    </row>
    <row r="11" spans="1:8" x14ac:dyDescent="0.25">
      <c r="B11" s="46" t="s">
        <v>2</v>
      </c>
      <c r="C11" s="47"/>
      <c r="D11" s="46" t="s">
        <v>3</v>
      </c>
      <c r="E11" s="47"/>
      <c r="F11" s="46" t="s">
        <v>4</v>
      </c>
      <c r="G11" s="47"/>
    </row>
    <row r="12" spans="1:8" x14ac:dyDescent="0.25">
      <c r="A12" s="33" t="s">
        <v>5</v>
      </c>
      <c r="B12" s="34" t="s">
        <v>6</v>
      </c>
      <c r="C12" s="35" t="s">
        <v>7</v>
      </c>
      <c r="D12" s="34" t="s">
        <v>6</v>
      </c>
      <c r="E12" s="35" t="s">
        <v>8</v>
      </c>
      <c r="F12" s="34" t="s">
        <v>6</v>
      </c>
      <c r="G12" s="35" t="s">
        <v>8</v>
      </c>
    </row>
    <row r="13" spans="1:8" x14ac:dyDescent="0.25">
      <c r="A13" s="39" t="s">
        <v>9</v>
      </c>
      <c r="B13" s="10">
        <f t="shared" ref="B13:G13" si="0">B31</f>
        <v>6.5540000000000003</v>
      </c>
      <c r="C13" s="11">
        <f t="shared" si="0"/>
        <v>8.8729195910893974</v>
      </c>
      <c r="D13" s="10">
        <f t="shared" si="0"/>
        <v>101258.85699999999</v>
      </c>
      <c r="E13" s="11">
        <f t="shared" si="0"/>
        <v>3.9709338364445483</v>
      </c>
      <c r="F13" s="10">
        <f t="shared" si="0"/>
        <v>324406.96999999997</v>
      </c>
      <c r="G13" s="11">
        <f t="shared" si="0"/>
        <v>1.2691931671751697</v>
      </c>
    </row>
    <row r="14" spans="1:8" x14ac:dyDescent="0.25">
      <c r="A14" s="40" t="s">
        <v>10</v>
      </c>
      <c r="B14" s="23">
        <f t="shared" ref="B14:G14" si="1">H31</f>
        <v>2.5880000000000001</v>
      </c>
      <c r="C14" s="24">
        <f t="shared" si="1"/>
        <v>7.6711352395672305</v>
      </c>
      <c r="D14" s="23">
        <f t="shared" si="1"/>
        <v>2380.1840000000002</v>
      </c>
      <c r="E14" s="24">
        <f t="shared" si="1"/>
        <v>3.8212942625444097</v>
      </c>
      <c r="F14" s="12">
        <f t="shared" si="1"/>
        <v>20274.992999999999</v>
      </c>
      <c r="G14" s="25">
        <f t="shared" si="1"/>
        <v>1.5412228264641106</v>
      </c>
    </row>
    <row r="15" spans="1:8" x14ac:dyDescent="0.25">
      <c r="A15" s="33" t="s">
        <v>11</v>
      </c>
      <c r="B15" s="36">
        <f>SUM(B13:B14)</f>
        <v>9.1419999999999995</v>
      </c>
      <c r="C15" s="37">
        <f>((B13*C13)+(B14*C14))/B15</f>
        <v>8.5327076132137289</v>
      </c>
      <c r="D15" s="36">
        <f>SUM(D13:D14)</f>
        <v>103639.04099999998</v>
      </c>
      <c r="E15" s="37">
        <f>((D13*E13)+(D14*E14))/D15</f>
        <v>3.9674971998631281</v>
      </c>
      <c r="F15" s="36">
        <f>SUM(F13:F14)</f>
        <v>344681.96299999999</v>
      </c>
      <c r="G15" s="37">
        <f>((F13*G13)+(F14*G14))/F15</f>
        <v>1.2851945830597473</v>
      </c>
    </row>
    <row r="18" spans="1:13" ht="15.75" x14ac:dyDescent="0.25">
      <c r="A18" s="42" t="s">
        <v>57</v>
      </c>
    </row>
    <row r="19" spans="1:13" x14ac:dyDescent="0.25">
      <c r="A19" s="9" t="s">
        <v>23</v>
      </c>
    </row>
    <row r="20" spans="1:13" x14ac:dyDescent="0.25">
      <c r="B20" s="43" t="s">
        <v>9</v>
      </c>
      <c r="C20" s="44"/>
      <c r="D20" s="44"/>
      <c r="E20" s="44"/>
      <c r="F20" s="44"/>
      <c r="G20" s="45"/>
      <c r="H20" s="43" t="s">
        <v>10</v>
      </c>
      <c r="I20" s="44"/>
      <c r="J20" s="44"/>
      <c r="K20" s="44"/>
      <c r="L20" s="44"/>
      <c r="M20" s="45"/>
    </row>
    <row r="21" spans="1:13" x14ac:dyDescent="0.25">
      <c r="B21" s="46" t="s">
        <v>2</v>
      </c>
      <c r="C21" s="47"/>
      <c r="D21" s="46" t="s">
        <v>3</v>
      </c>
      <c r="E21" s="47"/>
      <c r="F21" s="46" t="s">
        <v>4</v>
      </c>
      <c r="G21" s="47"/>
      <c r="H21" s="46" t="s">
        <v>2</v>
      </c>
      <c r="I21" s="47"/>
      <c r="J21" s="46" t="s">
        <v>3</v>
      </c>
      <c r="K21" s="47"/>
      <c r="L21" s="46" t="s">
        <v>4</v>
      </c>
      <c r="M21" s="47"/>
    </row>
    <row r="22" spans="1:13" x14ac:dyDescent="0.25">
      <c r="A22" s="33" t="s">
        <v>12</v>
      </c>
      <c r="B22" s="34" t="s">
        <v>6</v>
      </c>
      <c r="C22" s="35" t="s">
        <v>7</v>
      </c>
      <c r="D22" s="34" t="s">
        <v>6</v>
      </c>
      <c r="E22" s="35" t="s">
        <v>8</v>
      </c>
      <c r="F22" s="34" t="s">
        <v>6</v>
      </c>
      <c r="G22" s="35" t="s">
        <v>8</v>
      </c>
      <c r="H22" s="34" t="s">
        <v>6</v>
      </c>
      <c r="I22" s="35" t="s">
        <v>7</v>
      </c>
      <c r="J22" s="34" t="s">
        <v>6</v>
      </c>
      <c r="K22" s="35" t="s">
        <v>8</v>
      </c>
      <c r="L22" s="34" t="s">
        <v>6</v>
      </c>
      <c r="M22" s="35" t="s">
        <v>8</v>
      </c>
    </row>
    <row r="23" spans="1:13" x14ac:dyDescent="0.25">
      <c r="A23" s="39" t="s">
        <v>13</v>
      </c>
      <c r="B23" s="10">
        <v>0</v>
      </c>
      <c r="C23" s="15">
        <v>0</v>
      </c>
      <c r="D23" s="10">
        <v>13385.498</v>
      </c>
      <c r="E23" s="11">
        <v>3.5583946086279301</v>
      </c>
      <c r="F23" s="10">
        <v>30151.822</v>
      </c>
      <c r="G23" s="11">
        <v>0.81384085183973298</v>
      </c>
      <c r="H23" s="10">
        <v>0</v>
      </c>
      <c r="I23" s="15">
        <v>0</v>
      </c>
      <c r="J23" s="10">
        <v>0</v>
      </c>
      <c r="K23" s="15">
        <v>0</v>
      </c>
      <c r="L23" s="10">
        <v>0</v>
      </c>
      <c r="M23" s="15">
        <v>0</v>
      </c>
    </row>
    <row r="24" spans="1:13" x14ac:dyDescent="0.25">
      <c r="A24" s="40" t="s">
        <v>14</v>
      </c>
      <c r="B24" s="12">
        <v>0</v>
      </c>
      <c r="C24" s="14">
        <v>0</v>
      </c>
      <c r="D24" s="12">
        <v>16751.973999999998</v>
      </c>
      <c r="E24" s="13">
        <v>3.91269523293195</v>
      </c>
      <c r="F24" s="12">
        <v>44634.9</v>
      </c>
      <c r="G24" s="13">
        <v>1.05375798758371</v>
      </c>
      <c r="H24" s="12">
        <v>0</v>
      </c>
      <c r="I24" s="14">
        <v>0</v>
      </c>
      <c r="J24" s="12">
        <v>0</v>
      </c>
      <c r="K24" s="14">
        <v>0</v>
      </c>
      <c r="L24" s="12">
        <v>0</v>
      </c>
      <c r="M24" s="14">
        <v>0</v>
      </c>
    </row>
    <row r="25" spans="1:13" x14ac:dyDescent="0.25">
      <c r="A25" s="40" t="s">
        <v>15</v>
      </c>
      <c r="B25" s="12">
        <v>1.833</v>
      </c>
      <c r="C25" s="13">
        <v>10.6710611020185</v>
      </c>
      <c r="D25" s="12">
        <v>22196.373</v>
      </c>
      <c r="E25" s="13">
        <v>3.7609889132787599</v>
      </c>
      <c r="F25" s="12">
        <v>70396.616999999998</v>
      </c>
      <c r="G25" s="13">
        <v>1.1817905507732001</v>
      </c>
      <c r="H25" s="12">
        <v>0</v>
      </c>
      <c r="I25" s="14">
        <v>0</v>
      </c>
      <c r="J25" s="12">
        <v>654.49900000000002</v>
      </c>
      <c r="K25" s="13">
        <v>3.4622362769079902</v>
      </c>
      <c r="L25" s="12">
        <v>883.86099999999999</v>
      </c>
      <c r="M25" s="13">
        <v>0.85725293004216696</v>
      </c>
    </row>
    <row r="26" spans="1:13" x14ac:dyDescent="0.25">
      <c r="A26" s="40" t="s">
        <v>24</v>
      </c>
      <c r="B26" s="12">
        <v>0</v>
      </c>
      <c r="C26" s="14">
        <v>0</v>
      </c>
      <c r="D26" s="12">
        <v>17653.323</v>
      </c>
      <c r="E26" s="13">
        <v>4.2442988927920302</v>
      </c>
      <c r="F26" s="16">
        <v>39286.214</v>
      </c>
      <c r="G26" s="26">
        <v>1.4211620463860399</v>
      </c>
      <c r="H26" s="12">
        <v>0</v>
      </c>
      <c r="I26" s="14">
        <v>0</v>
      </c>
      <c r="J26" s="12">
        <v>169.43600000000001</v>
      </c>
      <c r="K26" s="13">
        <v>4.8170439280908397</v>
      </c>
      <c r="L26" s="12">
        <v>930.11300000000006</v>
      </c>
      <c r="M26" s="13">
        <v>0.57305088091446998</v>
      </c>
    </row>
    <row r="27" spans="1:13" x14ac:dyDescent="0.25">
      <c r="A27" s="40" t="s">
        <v>16</v>
      </c>
      <c r="B27" s="12">
        <v>0</v>
      </c>
      <c r="C27" s="14">
        <v>0</v>
      </c>
      <c r="D27" s="12">
        <v>2492.4340000000002</v>
      </c>
      <c r="E27" s="13">
        <v>4.2239925173545201</v>
      </c>
      <c r="F27" s="12">
        <v>48880.43</v>
      </c>
      <c r="G27" s="13">
        <v>1.6764299634639099</v>
      </c>
      <c r="H27" s="12">
        <v>0</v>
      </c>
      <c r="I27" s="14">
        <v>0</v>
      </c>
      <c r="J27" s="12">
        <v>234.41900000000001</v>
      </c>
      <c r="K27" s="13">
        <v>3.7896222831766999</v>
      </c>
      <c r="L27" s="12">
        <v>3612.645</v>
      </c>
      <c r="M27" s="13">
        <v>1.5867902630897901</v>
      </c>
    </row>
    <row r="28" spans="1:13" x14ac:dyDescent="0.25">
      <c r="A28" s="40" t="s">
        <v>17</v>
      </c>
      <c r="B28" s="12">
        <v>0</v>
      </c>
      <c r="C28" s="14">
        <v>0</v>
      </c>
      <c r="D28" s="12">
        <v>7599.8019999999997</v>
      </c>
      <c r="E28" s="13">
        <v>4.0558386300064102</v>
      </c>
      <c r="F28" s="12">
        <v>23829.892</v>
      </c>
      <c r="G28" s="13">
        <v>1.22867008616741</v>
      </c>
      <c r="H28" s="12">
        <v>2.5880000000000001</v>
      </c>
      <c r="I28" s="13">
        <v>7.6711352395672296</v>
      </c>
      <c r="J28" s="12">
        <v>761.61099999999999</v>
      </c>
      <c r="K28" s="13">
        <v>3.31428238562731</v>
      </c>
      <c r="L28" s="12">
        <v>3951.279</v>
      </c>
      <c r="M28" s="13">
        <v>1.28016868917634</v>
      </c>
    </row>
    <row r="29" spans="1:13" x14ac:dyDescent="0.25">
      <c r="A29" s="40" t="s">
        <v>18</v>
      </c>
      <c r="B29" s="12">
        <v>0.441</v>
      </c>
      <c r="C29" s="13">
        <v>9.9</v>
      </c>
      <c r="D29" s="12">
        <v>9353.1239999999998</v>
      </c>
      <c r="E29" s="13">
        <v>4.1005512269483404</v>
      </c>
      <c r="F29" s="12">
        <v>44450.625</v>
      </c>
      <c r="G29" s="13">
        <v>1.5877446095752299</v>
      </c>
      <c r="H29" s="12">
        <v>0</v>
      </c>
      <c r="I29" s="14">
        <v>0</v>
      </c>
      <c r="J29" s="12">
        <v>560.21900000000005</v>
      </c>
      <c r="K29" s="13">
        <v>4.6421475155251803</v>
      </c>
      <c r="L29" s="12">
        <v>10140.312</v>
      </c>
      <c r="M29" s="13">
        <v>1.8445468961901801</v>
      </c>
    </row>
    <row r="30" spans="1:13" x14ac:dyDescent="0.25">
      <c r="A30" s="41" t="s">
        <v>19</v>
      </c>
      <c r="B30" s="18">
        <v>4.28</v>
      </c>
      <c r="C30" s="19">
        <v>7.9969999999999999</v>
      </c>
      <c r="D30" s="18">
        <v>11826.329</v>
      </c>
      <c r="E30" s="19">
        <v>4.29593321384852</v>
      </c>
      <c r="F30" s="18">
        <v>22776.47</v>
      </c>
      <c r="G30" s="19">
        <v>0.84894088394733702</v>
      </c>
      <c r="H30" s="18">
        <v>0</v>
      </c>
      <c r="I30" s="20">
        <v>0</v>
      </c>
      <c r="J30" s="18">
        <v>0</v>
      </c>
      <c r="K30" s="20">
        <v>0</v>
      </c>
      <c r="L30" s="18">
        <v>756.78300000000002</v>
      </c>
      <c r="M30" s="19">
        <v>0.61113016280756804</v>
      </c>
    </row>
    <row r="31" spans="1:13" x14ac:dyDescent="0.25">
      <c r="A31" s="33" t="s">
        <v>11</v>
      </c>
      <c r="B31" s="36">
        <f>SUM(B23:B30)</f>
        <v>6.5540000000000003</v>
      </c>
      <c r="C31" s="37">
        <f>((B23*C23)+(B24*C24)+(B25*C25)+(B26*C26)+(B27*C27)+(B28*C28)+(B29*C29)+(B30*C30))/B31</f>
        <v>8.8729195910893974</v>
      </c>
      <c r="D31" s="36">
        <f>SUM(D23:D30)</f>
        <v>101258.85699999999</v>
      </c>
      <c r="E31" s="37">
        <f>((D23*E23)+(D24*E24)+(D25*E25)+(D26*E26)+(D27*E27)+(D28*E28)+(D29*E29)+(D30*E30))/D31</f>
        <v>3.9709338364445483</v>
      </c>
      <c r="F31" s="36">
        <f>SUM(F23:F30)</f>
        <v>324406.96999999997</v>
      </c>
      <c r="G31" s="37">
        <f>((F23*G23)+(F24*G24)+(F25*G25)+(F26*G26)+(F27*G27)+(F28*G28)+(F29*G29)+(F30*G30))/F31</f>
        <v>1.2691931671751697</v>
      </c>
      <c r="H31" s="36">
        <f>SUM(H23:H30)</f>
        <v>2.5880000000000001</v>
      </c>
      <c r="I31" s="37">
        <f>((H23*I23)+(H24*I24)+(H25*I25)+(H26*I26)+(H27*I27)+(H28*I28)+(H29*I29)+(H30*I30))/H31</f>
        <v>7.6711352395672305</v>
      </c>
      <c r="J31" s="36">
        <f>SUM(J23:J30)</f>
        <v>2380.1840000000002</v>
      </c>
      <c r="K31" s="37">
        <f>((J23*K23)+(J24*K24)+(J25*K25)+(J26*K26)+(J27*K27)+(J28*K28)+(J29*K29)+(J30*K30))/J31</f>
        <v>3.8212942625444097</v>
      </c>
      <c r="L31" s="36">
        <f>SUM(L23:L30)</f>
        <v>20274.992999999999</v>
      </c>
      <c r="M31" s="37">
        <f>((L23*M23)+(L24*M24)+(L25*M25)+(L26*M26)+(L27*M27)+(L28*M28)+(L29*M29)+(L30*M30))/L31</f>
        <v>1.5412228264641106</v>
      </c>
    </row>
    <row r="34" spans="1:1" ht="15.75" x14ac:dyDescent="0.25">
      <c r="A34" s="42" t="s">
        <v>20</v>
      </c>
    </row>
    <row r="35" spans="1:1" x14ac:dyDescent="0.25">
      <c r="A35" s="21" t="s">
        <v>21</v>
      </c>
    </row>
    <row r="36" spans="1:1" x14ac:dyDescent="0.25">
      <c r="A36" s="22" t="s">
        <v>22</v>
      </c>
    </row>
  </sheetData>
  <mergeCells count="12">
    <mergeCell ref="L21:M21"/>
    <mergeCell ref="B10:G10"/>
    <mergeCell ref="B11:C11"/>
    <mergeCell ref="D11:E11"/>
    <mergeCell ref="F11:G11"/>
    <mergeCell ref="B20:G20"/>
    <mergeCell ref="H20:M20"/>
    <mergeCell ref="B21:C21"/>
    <mergeCell ref="D21:E21"/>
    <mergeCell ref="F21:G21"/>
    <mergeCell ref="H21:I21"/>
    <mergeCell ref="J21:K21"/>
  </mergeCells>
  <pageMargins left="0.7" right="0.7" top="0.75" bottom="0.75" header="0.3" footer="0.3"/>
  <ignoredErrors>
    <ignoredError sqref="C15:D15 E15:F15 C31:D31 E31:F31 G31:H31 I31:J31 K31:L3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>
      <selection activeCell="A6" sqref="A6"/>
    </sheetView>
  </sheetViews>
  <sheetFormatPr baseColWidth="10" defaultRowHeight="13.5" x14ac:dyDescent="0.25"/>
  <cols>
    <col min="1" max="1" width="19.42578125" style="9" customWidth="1"/>
    <col min="2" max="13" width="8.7109375" style="9" customWidth="1"/>
    <col min="14" max="16384" width="11.42578125" style="9"/>
  </cols>
  <sheetData>
    <row r="1" spans="1:7" s="30" customFormat="1" ht="30" x14ac:dyDescent="0.5">
      <c r="A1" s="27" t="s">
        <v>25</v>
      </c>
      <c r="B1" s="28"/>
      <c r="C1" s="29"/>
      <c r="D1" s="29"/>
      <c r="E1" s="29"/>
      <c r="F1" s="29"/>
      <c r="G1" s="29"/>
    </row>
    <row r="2" spans="1:7" s="1" customFormat="1" ht="18.75" x14ac:dyDescent="0.3">
      <c r="A2" s="30" t="s">
        <v>0</v>
      </c>
      <c r="B2" s="31"/>
      <c r="C2" s="32"/>
      <c r="D2" s="32"/>
      <c r="E2" s="32"/>
      <c r="F2" s="32"/>
      <c r="G2" s="32"/>
    </row>
    <row r="3" spans="1:7" s="2" customFormat="1" x14ac:dyDescent="0.25">
      <c r="B3" s="3"/>
      <c r="C3" s="4"/>
      <c r="D3" s="4"/>
      <c r="E3" s="4"/>
      <c r="F3" s="4"/>
      <c r="G3" s="4"/>
    </row>
    <row r="4" spans="1:7" s="2" customFormat="1" x14ac:dyDescent="0.25">
      <c r="A4" s="5" t="s">
        <v>1</v>
      </c>
      <c r="B4" s="3"/>
      <c r="C4" s="4"/>
      <c r="D4" s="4"/>
      <c r="E4" s="4"/>
      <c r="F4" s="4"/>
      <c r="G4" s="4"/>
    </row>
    <row r="5" spans="1:7" x14ac:dyDescent="0.25">
      <c r="A5" s="6" t="s">
        <v>40</v>
      </c>
      <c r="B5" s="7"/>
      <c r="C5" s="8"/>
      <c r="D5" s="8"/>
      <c r="E5" s="8"/>
      <c r="F5" s="8"/>
      <c r="G5" s="8"/>
    </row>
    <row r="8" spans="1:7" ht="15.75" x14ac:dyDescent="0.25">
      <c r="A8" s="42" t="s">
        <v>36</v>
      </c>
    </row>
    <row r="9" spans="1:7" x14ac:dyDescent="0.25">
      <c r="A9" s="9" t="s">
        <v>23</v>
      </c>
    </row>
    <row r="10" spans="1:7" x14ac:dyDescent="0.25">
      <c r="B10" s="43" t="s">
        <v>27</v>
      </c>
      <c r="C10" s="44"/>
      <c r="D10" s="44"/>
      <c r="E10" s="44"/>
      <c r="F10" s="44"/>
      <c r="G10" s="45"/>
    </row>
    <row r="11" spans="1:7" x14ac:dyDescent="0.25">
      <c r="B11" s="46" t="s">
        <v>2</v>
      </c>
      <c r="C11" s="47"/>
      <c r="D11" s="46" t="s">
        <v>3</v>
      </c>
      <c r="E11" s="47"/>
      <c r="F11" s="46" t="s">
        <v>4</v>
      </c>
      <c r="G11" s="47"/>
    </row>
    <row r="12" spans="1:7" x14ac:dyDescent="0.25">
      <c r="A12" s="33" t="s">
        <v>5</v>
      </c>
      <c r="B12" s="34" t="s">
        <v>6</v>
      </c>
      <c r="C12" s="35" t="s">
        <v>7</v>
      </c>
      <c r="D12" s="34" t="s">
        <v>6</v>
      </c>
      <c r="E12" s="35" t="s">
        <v>8</v>
      </c>
      <c r="F12" s="34" t="s">
        <v>6</v>
      </c>
      <c r="G12" s="35" t="s">
        <v>8</v>
      </c>
    </row>
    <row r="13" spans="1:7" x14ac:dyDescent="0.25">
      <c r="A13" s="39" t="s">
        <v>9</v>
      </c>
      <c r="B13" s="10">
        <f t="shared" ref="B13:G13" si="0">B31</f>
        <v>52834.045000000006</v>
      </c>
      <c r="C13" s="11">
        <f t="shared" si="0"/>
        <v>4.65513778706514</v>
      </c>
      <c r="D13" s="10">
        <f t="shared" si="0"/>
        <v>304929.08600000001</v>
      </c>
      <c r="E13" s="11">
        <f t="shared" si="0"/>
        <v>1.6351163518884504</v>
      </c>
      <c r="F13" s="10">
        <f t="shared" si="0"/>
        <v>7880.6080000000011</v>
      </c>
      <c r="G13" s="11">
        <f t="shared" si="0"/>
        <v>0.26625630040220244</v>
      </c>
    </row>
    <row r="14" spans="1:7" x14ac:dyDescent="0.25">
      <c r="A14" s="40" t="s">
        <v>10</v>
      </c>
      <c r="B14" s="12">
        <f t="shared" ref="B14:G14" si="1">H31</f>
        <v>1407.404</v>
      </c>
      <c r="C14" s="13">
        <f t="shared" si="1"/>
        <v>4.0248375356329804</v>
      </c>
      <c r="D14" s="12">
        <f t="shared" si="1"/>
        <v>16407.733</v>
      </c>
      <c r="E14" s="13">
        <f t="shared" si="1"/>
        <v>1.5907828862159095</v>
      </c>
      <c r="F14" s="12">
        <f t="shared" si="1"/>
        <v>1237.675</v>
      </c>
      <c r="G14" s="13">
        <f t="shared" si="1"/>
        <v>0.17901423475468101</v>
      </c>
    </row>
    <row r="15" spans="1:7" x14ac:dyDescent="0.25">
      <c r="A15" s="33" t="s">
        <v>11</v>
      </c>
      <c r="B15" s="36">
        <f>SUM(B13:B14)</f>
        <v>54241.449000000008</v>
      </c>
      <c r="C15" s="37">
        <f>((B13*C13)+(B14*C14))/B15</f>
        <v>4.638783373394026</v>
      </c>
      <c r="D15" s="36">
        <f>SUM(D13:D14)</f>
        <v>321336.81900000002</v>
      </c>
      <c r="E15" s="37">
        <f>((D13*E13)+(D14*E14))/D15</f>
        <v>1.6328526471876212</v>
      </c>
      <c r="F15" s="36">
        <f>SUM(F13:F14)</f>
        <v>9118.2830000000013</v>
      </c>
      <c r="G15" s="37">
        <f>((F13*G13)+(F14*G14))/F15</f>
        <v>0.25441445215069541</v>
      </c>
    </row>
    <row r="18" spans="1:13" ht="15.75" x14ac:dyDescent="0.25">
      <c r="A18" s="42" t="s">
        <v>35</v>
      </c>
    </row>
    <row r="19" spans="1:13" x14ac:dyDescent="0.25">
      <c r="A19" s="9" t="s">
        <v>23</v>
      </c>
    </row>
    <row r="20" spans="1:13" x14ac:dyDescent="0.25">
      <c r="B20" s="43" t="s">
        <v>9</v>
      </c>
      <c r="C20" s="44"/>
      <c r="D20" s="44"/>
      <c r="E20" s="44"/>
      <c r="F20" s="44"/>
      <c r="G20" s="45"/>
      <c r="H20" s="43" t="s">
        <v>10</v>
      </c>
      <c r="I20" s="44"/>
      <c r="J20" s="44"/>
      <c r="K20" s="44"/>
      <c r="L20" s="44"/>
      <c r="M20" s="45"/>
    </row>
    <row r="21" spans="1:13" x14ac:dyDescent="0.25">
      <c r="B21" s="46" t="s">
        <v>2</v>
      </c>
      <c r="C21" s="47"/>
      <c r="D21" s="46" t="s">
        <v>3</v>
      </c>
      <c r="E21" s="47"/>
      <c r="F21" s="46" t="s">
        <v>4</v>
      </c>
      <c r="G21" s="47"/>
      <c r="H21" s="46" t="s">
        <v>2</v>
      </c>
      <c r="I21" s="47"/>
      <c r="J21" s="46" t="s">
        <v>3</v>
      </c>
      <c r="K21" s="47"/>
      <c r="L21" s="46" t="s">
        <v>4</v>
      </c>
      <c r="M21" s="47"/>
    </row>
    <row r="22" spans="1:13" x14ac:dyDescent="0.25">
      <c r="A22" s="33" t="s">
        <v>12</v>
      </c>
      <c r="B22" s="34" t="s">
        <v>6</v>
      </c>
      <c r="C22" s="35" t="s">
        <v>7</v>
      </c>
      <c r="D22" s="34" t="s">
        <v>6</v>
      </c>
      <c r="E22" s="35" t="s">
        <v>8</v>
      </c>
      <c r="F22" s="34" t="s">
        <v>6</v>
      </c>
      <c r="G22" s="35" t="s">
        <v>8</v>
      </c>
      <c r="H22" s="34" t="s">
        <v>6</v>
      </c>
      <c r="I22" s="35" t="s">
        <v>7</v>
      </c>
      <c r="J22" s="34" t="s">
        <v>6</v>
      </c>
      <c r="K22" s="35" t="s">
        <v>8</v>
      </c>
      <c r="L22" s="34" t="s">
        <v>6</v>
      </c>
      <c r="M22" s="35" t="s">
        <v>8</v>
      </c>
    </row>
    <row r="23" spans="1:13" x14ac:dyDescent="0.25">
      <c r="A23" s="39" t="s">
        <v>13</v>
      </c>
      <c r="B23" s="10">
        <v>6432.2070000000003</v>
      </c>
      <c r="C23" s="11">
        <v>4.9105128137200804</v>
      </c>
      <c r="D23" s="10">
        <v>26261.1</v>
      </c>
      <c r="E23" s="11">
        <v>1.1596345407085</v>
      </c>
      <c r="F23" s="10">
        <v>1559.1980000000001</v>
      </c>
      <c r="G23" s="11">
        <v>0.18256860578323</v>
      </c>
      <c r="H23" s="10">
        <v>0</v>
      </c>
      <c r="I23" s="15">
        <v>0</v>
      </c>
      <c r="J23" s="10">
        <v>0</v>
      </c>
      <c r="K23" s="15">
        <v>0</v>
      </c>
      <c r="L23" s="10">
        <v>0</v>
      </c>
      <c r="M23" s="15">
        <v>0</v>
      </c>
    </row>
    <row r="24" spans="1:13" x14ac:dyDescent="0.25">
      <c r="A24" s="40" t="s">
        <v>14</v>
      </c>
      <c r="B24" s="12">
        <v>11050.204</v>
      </c>
      <c r="C24" s="13">
        <v>4.6597904960849599</v>
      </c>
      <c r="D24" s="12">
        <v>40519.889000000003</v>
      </c>
      <c r="E24" s="13">
        <v>1.41122211220766</v>
      </c>
      <c r="F24" s="12">
        <v>1525.789</v>
      </c>
      <c r="G24" s="13">
        <v>0.34207048222264003</v>
      </c>
      <c r="H24" s="12">
        <v>0</v>
      </c>
      <c r="I24" s="14">
        <v>0</v>
      </c>
      <c r="J24" s="12">
        <v>0</v>
      </c>
      <c r="K24" s="14">
        <v>0</v>
      </c>
      <c r="L24" s="12">
        <v>0</v>
      </c>
      <c r="M24" s="14">
        <v>0</v>
      </c>
    </row>
    <row r="25" spans="1:13" x14ac:dyDescent="0.25">
      <c r="A25" s="40" t="s">
        <v>15</v>
      </c>
      <c r="B25" s="12">
        <v>10587.735000000001</v>
      </c>
      <c r="C25" s="13">
        <v>4.5291355570384004</v>
      </c>
      <c r="D25" s="12">
        <v>59575.798999999999</v>
      </c>
      <c r="E25" s="13">
        <v>1.63755074086375</v>
      </c>
      <c r="F25" s="12">
        <v>2883.223</v>
      </c>
      <c r="G25" s="13">
        <v>0.20201391047449299</v>
      </c>
      <c r="H25" s="12">
        <v>786.81799999999998</v>
      </c>
      <c r="I25" s="13">
        <v>3.6823459211660099</v>
      </c>
      <c r="J25" s="12">
        <v>858.096</v>
      </c>
      <c r="K25" s="13">
        <v>0.72394006964255797</v>
      </c>
      <c r="L25" s="12">
        <v>0</v>
      </c>
      <c r="M25" s="14">
        <v>0</v>
      </c>
    </row>
    <row r="26" spans="1:13" x14ac:dyDescent="0.25">
      <c r="A26" s="40" t="s">
        <v>24</v>
      </c>
      <c r="B26" s="12">
        <v>7062.2430000000004</v>
      </c>
      <c r="C26" s="13">
        <v>4.7780008628986597</v>
      </c>
      <c r="D26" s="12">
        <v>76262.600999999995</v>
      </c>
      <c r="E26" s="13">
        <v>1.87683434063572</v>
      </c>
      <c r="F26" s="16">
        <v>108.45699999999999</v>
      </c>
      <c r="G26" s="26">
        <v>0.24299999999999999</v>
      </c>
      <c r="H26" s="12">
        <v>0</v>
      </c>
      <c r="I26" s="14">
        <v>0</v>
      </c>
      <c r="J26" s="12">
        <v>955.13499999999999</v>
      </c>
      <c r="K26" s="13">
        <v>0.85019615447031005</v>
      </c>
      <c r="L26" s="12">
        <v>0</v>
      </c>
      <c r="M26" s="14">
        <v>0</v>
      </c>
    </row>
    <row r="27" spans="1:13" x14ac:dyDescent="0.25">
      <c r="A27" s="40" t="s">
        <v>16</v>
      </c>
      <c r="B27" s="12">
        <v>3884.2620000000002</v>
      </c>
      <c r="C27" s="13">
        <v>4.7561918923079904</v>
      </c>
      <c r="D27" s="12">
        <v>11439.099</v>
      </c>
      <c r="E27" s="13">
        <v>1.89962267509006</v>
      </c>
      <c r="F27" s="12">
        <v>1623.8320000000001</v>
      </c>
      <c r="G27" s="13">
        <v>0.199880372476956</v>
      </c>
      <c r="H27" s="12">
        <v>0</v>
      </c>
      <c r="I27" s="14">
        <v>0</v>
      </c>
      <c r="J27" s="12">
        <v>3077.9119999999998</v>
      </c>
      <c r="K27" s="13">
        <v>1.5368055906081799</v>
      </c>
      <c r="L27" s="12">
        <v>0</v>
      </c>
      <c r="M27" s="14">
        <v>0</v>
      </c>
    </row>
    <row r="28" spans="1:13" x14ac:dyDescent="0.25">
      <c r="A28" s="40" t="s">
        <v>17</v>
      </c>
      <c r="B28" s="12">
        <v>3812.7829999999999</v>
      </c>
      <c r="C28" s="13">
        <v>4.4167961698843099</v>
      </c>
      <c r="D28" s="12">
        <v>23163.05</v>
      </c>
      <c r="E28" s="13">
        <v>1.44761402578676</v>
      </c>
      <c r="F28" s="12">
        <v>0</v>
      </c>
      <c r="G28" s="14">
        <v>0</v>
      </c>
      <c r="H28" s="12">
        <v>620.58600000000001</v>
      </c>
      <c r="I28" s="13">
        <v>4.4590699661287898</v>
      </c>
      <c r="J28" s="12">
        <v>3424.1410000000001</v>
      </c>
      <c r="K28" s="13">
        <v>0.86277279469507795</v>
      </c>
      <c r="L28" s="12">
        <v>0</v>
      </c>
      <c r="M28" s="14">
        <v>0</v>
      </c>
    </row>
    <row r="29" spans="1:13" x14ac:dyDescent="0.25">
      <c r="A29" s="40" t="s">
        <v>18</v>
      </c>
      <c r="B29" s="12">
        <v>4306.2669999999998</v>
      </c>
      <c r="C29" s="13">
        <v>5.0047728612740503</v>
      </c>
      <c r="D29" s="12">
        <v>43780.79</v>
      </c>
      <c r="E29" s="13">
        <v>2.02270253170397</v>
      </c>
      <c r="F29" s="12">
        <v>180.10900000000001</v>
      </c>
      <c r="G29" s="13">
        <v>1.98932423143763</v>
      </c>
      <c r="H29" s="12">
        <v>0</v>
      </c>
      <c r="I29" s="14">
        <v>0</v>
      </c>
      <c r="J29" s="12">
        <v>8092.4489999999996</v>
      </c>
      <c r="K29" s="13">
        <v>2.0986812035516098</v>
      </c>
      <c r="L29" s="12">
        <v>1237.675</v>
      </c>
      <c r="M29" s="13">
        <v>0.17901423475468101</v>
      </c>
    </row>
    <row r="30" spans="1:13" x14ac:dyDescent="0.25">
      <c r="A30" s="41" t="s">
        <v>19</v>
      </c>
      <c r="B30" s="18">
        <v>5698.3440000000001</v>
      </c>
      <c r="C30" s="19">
        <v>4.2660691679898601</v>
      </c>
      <c r="D30" s="18">
        <v>23926.758000000002</v>
      </c>
      <c r="E30" s="19">
        <v>1.10551491255104</v>
      </c>
      <c r="F30" s="18">
        <v>0</v>
      </c>
      <c r="G30" s="20">
        <v>0</v>
      </c>
      <c r="H30" s="18">
        <v>0</v>
      </c>
      <c r="I30" s="20">
        <v>0</v>
      </c>
      <c r="J30" s="18">
        <v>0</v>
      </c>
      <c r="K30" s="20">
        <v>0</v>
      </c>
      <c r="L30" s="18">
        <v>0</v>
      </c>
      <c r="M30" s="20">
        <v>0</v>
      </c>
    </row>
    <row r="31" spans="1:13" x14ac:dyDescent="0.25">
      <c r="A31" s="33" t="s">
        <v>11</v>
      </c>
      <c r="B31" s="36">
        <f>SUM(B23:B30)</f>
        <v>52834.045000000006</v>
      </c>
      <c r="C31" s="37">
        <f>((B23*C23)+(B24*C24)+(B25*C25)+(B26*C26)+(B27*C27)+(B28*C28)+(B29*C29)+(B30*C30))/B31</f>
        <v>4.65513778706514</v>
      </c>
      <c r="D31" s="36">
        <f>SUM(D23:D30)</f>
        <v>304929.08600000001</v>
      </c>
      <c r="E31" s="37">
        <f>((D23*E23)+(D24*E24)+(D25*E25)+(D26*E26)+(D27*E27)+(D28*E28)+(D29*E29)+(D30*E30))/D31</f>
        <v>1.6351163518884504</v>
      </c>
      <c r="F31" s="36">
        <f>SUM(F23:F30)</f>
        <v>7880.6080000000011</v>
      </c>
      <c r="G31" s="37">
        <f>((F23*G23)+(F24*G24)+(F25*G25)+(F26*G26)+(F27*G27)+(F28*G28)+(F29*G29)+(F30*G30))/F31</f>
        <v>0.26625630040220244</v>
      </c>
      <c r="H31" s="36">
        <f>SUM(H23:H30)</f>
        <v>1407.404</v>
      </c>
      <c r="I31" s="37">
        <f>((H23*I23)+(H24*I24)+(H25*I25)+(H26*I26)+(H27*I27)+(H28*I28)+(H29*I29)+(H30*I30))/H31</f>
        <v>4.0248375356329804</v>
      </c>
      <c r="J31" s="36">
        <f>SUM(J23:J30)</f>
        <v>16407.733</v>
      </c>
      <c r="K31" s="37">
        <f>((J23*K23)+(J24*K24)+(J25*K25)+(J26*K26)+(J27*K27)+(J28*K28)+(J29*K29)+(J30*K30))/J31</f>
        <v>1.5907828862159095</v>
      </c>
      <c r="L31" s="36">
        <f>SUM(L23:L30)</f>
        <v>1237.675</v>
      </c>
      <c r="M31" s="37">
        <f>((L23*M23)+(L24*M24)+(L25*M25)+(L26*M26)+(L27*M27)+(L28*M28)+(L29*M29)+(L30*M30))/L31</f>
        <v>0.17901423475468101</v>
      </c>
    </row>
    <row r="34" spans="1:1" ht="15.75" x14ac:dyDescent="0.25">
      <c r="A34" s="42" t="s">
        <v>20</v>
      </c>
    </row>
    <row r="35" spans="1:1" x14ac:dyDescent="0.25">
      <c r="A35" s="21" t="s">
        <v>21</v>
      </c>
    </row>
    <row r="36" spans="1:1" x14ac:dyDescent="0.25">
      <c r="A36" s="22" t="s">
        <v>22</v>
      </c>
    </row>
  </sheetData>
  <mergeCells count="12">
    <mergeCell ref="B10:G10"/>
    <mergeCell ref="B20:G20"/>
    <mergeCell ref="H20:M20"/>
    <mergeCell ref="H21:I21"/>
    <mergeCell ref="J21:K21"/>
    <mergeCell ref="L21:M21"/>
    <mergeCell ref="B11:C11"/>
    <mergeCell ref="D11:E11"/>
    <mergeCell ref="F11:G11"/>
    <mergeCell ref="B21:C21"/>
    <mergeCell ref="D21:E21"/>
    <mergeCell ref="F21:G21"/>
  </mergeCells>
  <pageMargins left="0.7" right="0.7" top="0.75" bottom="0.75" header="0.3" footer="0.3"/>
  <ignoredErrors>
    <ignoredError sqref="D31:H31 C31 D15:F15 C15 I31:J31 K31:L3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>
      <selection activeCell="A6" sqref="A6"/>
    </sheetView>
  </sheetViews>
  <sheetFormatPr baseColWidth="10" defaultRowHeight="13.5" x14ac:dyDescent="0.25"/>
  <cols>
    <col min="1" max="1" width="19.42578125" style="9" customWidth="1"/>
    <col min="2" max="13" width="8.7109375" style="9" customWidth="1"/>
    <col min="14" max="16384" width="11.42578125" style="9"/>
  </cols>
  <sheetData>
    <row r="1" spans="1:7" s="30" customFormat="1" ht="30" x14ac:dyDescent="0.5">
      <c r="A1" s="27" t="s">
        <v>25</v>
      </c>
      <c r="B1" s="28"/>
      <c r="C1" s="29"/>
      <c r="D1" s="29"/>
      <c r="E1" s="29"/>
      <c r="F1" s="29"/>
      <c r="G1" s="29"/>
    </row>
    <row r="2" spans="1:7" s="1" customFormat="1" ht="18.75" x14ac:dyDescent="0.3">
      <c r="A2" s="30" t="s">
        <v>0</v>
      </c>
      <c r="B2" s="31"/>
      <c r="C2" s="32"/>
      <c r="D2" s="32"/>
      <c r="E2" s="32"/>
      <c r="F2" s="32"/>
      <c r="G2" s="32"/>
    </row>
    <row r="3" spans="1:7" s="2" customFormat="1" x14ac:dyDescent="0.25">
      <c r="B3" s="3"/>
      <c r="C3" s="4"/>
      <c r="D3" s="4"/>
      <c r="E3" s="4"/>
      <c r="F3" s="4"/>
      <c r="G3" s="4"/>
    </row>
    <row r="4" spans="1:7" s="2" customFormat="1" x14ac:dyDescent="0.25">
      <c r="A4" s="5" t="s">
        <v>1</v>
      </c>
      <c r="B4" s="3"/>
      <c r="C4" s="4"/>
      <c r="D4" s="4"/>
      <c r="E4" s="4"/>
      <c r="F4" s="4"/>
      <c r="G4" s="4"/>
    </row>
    <row r="5" spans="1:7" x14ac:dyDescent="0.25">
      <c r="A5" s="6" t="s">
        <v>43</v>
      </c>
      <c r="B5" s="7"/>
      <c r="C5" s="8"/>
      <c r="D5" s="8"/>
      <c r="E5" s="8"/>
      <c r="F5" s="8"/>
      <c r="G5" s="8"/>
    </row>
    <row r="8" spans="1:7" ht="15.75" x14ac:dyDescent="0.25">
      <c r="A8" s="42" t="s">
        <v>31</v>
      </c>
    </row>
    <row r="9" spans="1:7" x14ac:dyDescent="0.25">
      <c r="A9" s="9" t="s">
        <v>23</v>
      </c>
    </row>
    <row r="10" spans="1:7" x14ac:dyDescent="0.25">
      <c r="B10" s="43" t="s">
        <v>27</v>
      </c>
      <c r="C10" s="44"/>
      <c r="D10" s="44"/>
      <c r="E10" s="44"/>
      <c r="F10" s="44"/>
      <c r="G10" s="45"/>
    </row>
    <row r="11" spans="1:7" x14ac:dyDescent="0.25">
      <c r="B11" s="46" t="s">
        <v>2</v>
      </c>
      <c r="C11" s="47"/>
      <c r="D11" s="46" t="s">
        <v>3</v>
      </c>
      <c r="E11" s="47"/>
      <c r="F11" s="46" t="s">
        <v>4</v>
      </c>
      <c r="G11" s="47"/>
    </row>
    <row r="12" spans="1:7" x14ac:dyDescent="0.25">
      <c r="A12" s="33" t="s">
        <v>5</v>
      </c>
      <c r="B12" s="34" t="s">
        <v>6</v>
      </c>
      <c r="C12" s="35" t="s">
        <v>7</v>
      </c>
      <c r="D12" s="34" t="s">
        <v>6</v>
      </c>
      <c r="E12" s="35" t="s">
        <v>8</v>
      </c>
      <c r="F12" s="34" t="s">
        <v>6</v>
      </c>
      <c r="G12" s="35" t="s">
        <v>8</v>
      </c>
    </row>
    <row r="13" spans="1:7" x14ac:dyDescent="0.25">
      <c r="A13" s="39" t="s">
        <v>9</v>
      </c>
      <c r="B13" s="10">
        <f t="shared" ref="B13:G13" si="0">B31</f>
        <v>35953.646000000001</v>
      </c>
      <c r="C13" s="11">
        <f t="shared" si="0"/>
        <v>4.7851386057202649</v>
      </c>
      <c r="D13" s="10">
        <f t="shared" si="0"/>
        <v>298922.652</v>
      </c>
      <c r="E13" s="11">
        <f t="shared" si="0"/>
        <v>1.7800588549374996</v>
      </c>
      <c r="F13" s="10">
        <f t="shared" si="0"/>
        <v>29818.616999999998</v>
      </c>
      <c r="G13" s="11">
        <f t="shared" si="0"/>
        <v>0.24935196655834183</v>
      </c>
    </row>
    <row r="14" spans="1:7" x14ac:dyDescent="0.25">
      <c r="A14" s="40" t="s">
        <v>10</v>
      </c>
      <c r="B14" s="12">
        <f t="shared" ref="B14:G14" si="1">H31</f>
        <v>1209.098</v>
      </c>
      <c r="C14" s="13">
        <f t="shared" si="1"/>
        <v>4.1440405111909904</v>
      </c>
      <c r="D14" s="12">
        <f t="shared" si="1"/>
        <v>15435.349</v>
      </c>
      <c r="E14" s="13">
        <f t="shared" si="1"/>
        <v>1.5910019980759755</v>
      </c>
      <c r="F14" s="12">
        <f t="shared" si="1"/>
        <v>5494.19</v>
      </c>
      <c r="G14" s="13">
        <f t="shared" si="1"/>
        <v>0.22273805474510353</v>
      </c>
    </row>
    <row r="15" spans="1:7" x14ac:dyDescent="0.25">
      <c r="A15" s="33" t="s">
        <v>11</v>
      </c>
      <c r="B15" s="36">
        <f>SUM(B13:B14)</f>
        <v>37162.743999999999</v>
      </c>
      <c r="C15" s="37">
        <f>((B13*C13)+(B14*C14))/B15</f>
        <v>4.7642803390675343</v>
      </c>
      <c r="D15" s="36">
        <f>SUM(D13:D14)</f>
        <v>314358.00099999999</v>
      </c>
      <c r="E15" s="37">
        <f>((D13*E13)+(D14*E14))/D15</f>
        <v>1.7707759400531395</v>
      </c>
      <c r="F15" s="36">
        <f>SUM(F13:F14)</f>
        <v>35312.807000000001</v>
      </c>
      <c r="G15" s="37">
        <f>((F13*G13)+(F14*G14))/F15</f>
        <v>0.24521120572488056</v>
      </c>
    </row>
    <row r="18" spans="1:13" ht="15.75" x14ac:dyDescent="0.25">
      <c r="A18" s="42" t="s">
        <v>32</v>
      </c>
    </row>
    <row r="19" spans="1:13" x14ac:dyDescent="0.25">
      <c r="A19" s="9" t="s">
        <v>23</v>
      </c>
    </row>
    <row r="20" spans="1:13" x14ac:dyDescent="0.25">
      <c r="B20" s="43" t="s">
        <v>9</v>
      </c>
      <c r="C20" s="44"/>
      <c r="D20" s="44"/>
      <c r="E20" s="44"/>
      <c r="F20" s="44"/>
      <c r="G20" s="45"/>
      <c r="H20" s="43" t="s">
        <v>10</v>
      </c>
      <c r="I20" s="44"/>
      <c r="J20" s="44"/>
      <c r="K20" s="44"/>
      <c r="L20" s="44"/>
      <c r="M20" s="45"/>
    </row>
    <row r="21" spans="1:13" x14ac:dyDescent="0.25">
      <c r="B21" s="46" t="s">
        <v>2</v>
      </c>
      <c r="C21" s="47"/>
      <c r="D21" s="46" t="s">
        <v>3</v>
      </c>
      <c r="E21" s="47"/>
      <c r="F21" s="46" t="s">
        <v>4</v>
      </c>
      <c r="G21" s="47"/>
      <c r="H21" s="46" t="s">
        <v>2</v>
      </c>
      <c r="I21" s="47"/>
      <c r="J21" s="46" t="s">
        <v>3</v>
      </c>
      <c r="K21" s="47"/>
      <c r="L21" s="46" t="s">
        <v>4</v>
      </c>
      <c r="M21" s="47"/>
    </row>
    <row r="22" spans="1:13" x14ac:dyDescent="0.25">
      <c r="A22" s="33" t="s">
        <v>12</v>
      </c>
      <c r="B22" s="34" t="s">
        <v>6</v>
      </c>
      <c r="C22" s="35" t="s">
        <v>7</v>
      </c>
      <c r="D22" s="34" t="s">
        <v>6</v>
      </c>
      <c r="E22" s="35" t="s">
        <v>8</v>
      </c>
      <c r="F22" s="34" t="s">
        <v>6</v>
      </c>
      <c r="G22" s="35" t="s">
        <v>8</v>
      </c>
      <c r="H22" s="34" t="s">
        <v>6</v>
      </c>
      <c r="I22" s="35" t="s">
        <v>7</v>
      </c>
      <c r="J22" s="34" t="s">
        <v>6</v>
      </c>
      <c r="K22" s="35" t="s">
        <v>8</v>
      </c>
      <c r="L22" s="34" t="s">
        <v>6</v>
      </c>
      <c r="M22" s="35" t="s">
        <v>8</v>
      </c>
    </row>
    <row r="23" spans="1:13" x14ac:dyDescent="0.25">
      <c r="A23" s="39" t="s">
        <v>13</v>
      </c>
      <c r="B23" s="10">
        <v>4654.6890000000003</v>
      </c>
      <c r="C23" s="11">
        <v>4.7023225109131896</v>
      </c>
      <c r="D23" s="10">
        <v>25624.771000000001</v>
      </c>
      <c r="E23" s="11">
        <v>1.29198066784675</v>
      </c>
      <c r="F23" s="10">
        <v>1470.452</v>
      </c>
      <c r="G23" s="11">
        <v>0.22296935704123599</v>
      </c>
      <c r="H23" s="10">
        <v>0</v>
      </c>
      <c r="I23" s="15">
        <v>0</v>
      </c>
      <c r="J23" s="10">
        <v>0</v>
      </c>
      <c r="K23" s="15">
        <v>0</v>
      </c>
      <c r="L23" s="10">
        <v>0</v>
      </c>
      <c r="M23" s="15">
        <v>0</v>
      </c>
    </row>
    <row r="24" spans="1:13" x14ac:dyDescent="0.25">
      <c r="A24" s="40" t="s">
        <v>14</v>
      </c>
      <c r="B24" s="12">
        <v>8756.76</v>
      </c>
      <c r="C24" s="13">
        <v>4.9303796836957998</v>
      </c>
      <c r="D24" s="12">
        <v>40022.129000000001</v>
      </c>
      <c r="E24" s="13">
        <v>1.52179736405327</v>
      </c>
      <c r="F24" s="12">
        <v>3547.654</v>
      </c>
      <c r="G24" s="13">
        <v>0.29533225675333602</v>
      </c>
      <c r="H24" s="12">
        <v>0</v>
      </c>
      <c r="I24" s="14">
        <v>0</v>
      </c>
      <c r="J24" s="12">
        <v>0</v>
      </c>
      <c r="K24" s="14">
        <v>0</v>
      </c>
      <c r="L24" s="12">
        <v>0</v>
      </c>
      <c r="M24" s="14">
        <v>0</v>
      </c>
    </row>
    <row r="25" spans="1:13" x14ac:dyDescent="0.25">
      <c r="A25" s="40" t="s">
        <v>15</v>
      </c>
      <c r="B25" s="12">
        <v>8235.2420000000002</v>
      </c>
      <c r="C25" s="13">
        <v>4.8472960631879403</v>
      </c>
      <c r="D25" s="12">
        <v>58527.216</v>
      </c>
      <c r="E25" s="13">
        <v>1.77877459787255</v>
      </c>
      <c r="F25" s="12">
        <v>3630.6669999999999</v>
      </c>
      <c r="G25" s="13">
        <v>0.22856854677115801</v>
      </c>
      <c r="H25" s="12">
        <v>729.41399999999999</v>
      </c>
      <c r="I25" s="13">
        <v>3.8317764643947099</v>
      </c>
      <c r="J25" s="12">
        <v>852.654</v>
      </c>
      <c r="K25" s="13">
        <v>0.78452287446021496</v>
      </c>
      <c r="L25" s="12">
        <v>236.3</v>
      </c>
      <c r="M25" s="13">
        <v>0.17</v>
      </c>
    </row>
    <row r="26" spans="1:13" x14ac:dyDescent="0.25">
      <c r="A26" s="40" t="s">
        <v>24</v>
      </c>
      <c r="B26" s="12">
        <v>3504.5120000000002</v>
      </c>
      <c r="C26" s="13">
        <v>4.98610545919089</v>
      </c>
      <c r="D26" s="12">
        <v>75417.876000000004</v>
      </c>
      <c r="E26" s="13">
        <v>2.09830840405795</v>
      </c>
      <c r="F26" s="16">
        <v>1525.9069999999999</v>
      </c>
      <c r="G26" s="26">
        <v>0.203559538687482</v>
      </c>
      <c r="H26" s="12">
        <v>0</v>
      </c>
      <c r="I26" s="14">
        <v>0</v>
      </c>
      <c r="J26" s="12">
        <v>953.31700000000001</v>
      </c>
      <c r="K26" s="13">
        <v>1.0113912140452801</v>
      </c>
      <c r="L26" s="12">
        <v>0</v>
      </c>
      <c r="M26" s="14">
        <v>0</v>
      </c>
    </row>
    <row r="27" spans="1:13" x14ac:dyDescent="0.25">
      <c r="A27" s="40" t="s">
        <v>16</v>
      </c>
      <c r="B27" s="12">
        <v>1990.5540000000001</v>
      </c>
      <c r="C27" s="13">
        <v>5.1018009006537897</v>
      </c>
      <c r="D27" s="12">
        <v>11369.41</v>
      </c>
      <c r="E27" s="13">
        <v>2.0906843078928499</v>
      </c>
      <c r="F27" s="12">
        <v>9924.0759999999991</v>
      </c>
      <c r="G27" s="13">
        <v>0.212192138290759</v>
      </c>
      <c r="H27" s="12">
        <v>0</v>
      </c>
      <c r="I27" s="14">
        <v>0</v>
      </c>
      <c r="J27" s="12">
        <v>2792.2910000000002</v>
      </c>
      <c r="K27" s="13">
        <v>1.4162620654509099</v>
      </c>
      <c r="L27" s="12">
        <v>699.8</v>
      </c>
      <c r="M27" s="13">
        <v>0.19106239782795101</v>
      </c>
    </row>
    <row r="28" spans="1:13" x14ac:dyDescent="0.25">
      <c r="A28" s="40" t="s">
        <v>17</v>
      </c>
      <c r="B28" s="12">
        <v>2074.8249999999998</v>
      </c>
      <c r="C28" s="13">
        <v>4.5295553037003096</v>
      </c>
      <c r="D28" s="12">
        <v>22502.004000000001</v>
      </c>
      <c r="E28" s="13">
        <v>1.5340502335703099</v>
      </c>
      <c r="F28" s="12">
        <v>1571.1780000000001</v>
      </c>
      <c r="G28" s="13">
        <v>0.22659936366216901</v>
      </c>
      <c r="H28" s="12">
        <v>479.68400000000003</v>
      </c>
      <c r="I28" s="13">
        <v>4.6188734583600901</v>
      </c>
      <c r="J28" s="12">
        <v>3392.7220000000002</v>
      </c>
      <c r="K28" s="13">
        <v>0.97449949922215895</v>
      </c>
      <c r="L28" s="12">
        <v>685.98299999999995</v>
      </c>
      <c r="M28" s="13">
        <v>0.158393738620345</v>
      </c>
    </row>
    <row r="29" spans="1:13" x14ac:dyDescent="0.25">
      <c r="A29" s="40" t="s">
        <v>18</v>
      </c>
      <c r="B29" s="12">
        <v>2611.4769999999999</v>
      </c>
      <c r="C29" s="13">
        <v>4.7859500447447898</v>
      </c>
      <c r="D29" s="12">
        <v>41765.451000000001</v>
      </c>
      <c r="E29" s="13">
        <v>2.1341623791875302</v>
      </c>
      <c r="F29" s="12">
        <v>7870.8580000000002</v>
      </c>
      <c r="G29" s="13">
        <v>0.295026672822709</v>
      </c>
      <c r="H29" s="12">
        <v>0</v>
      </c>
      <c r="I29" s="14">
        <v>0</v>
      </c>
      <c r="J29" s="12">
        <v>7444.3649999999998</v>
      </c>
      <c r="K29" s="13">
        <v>2.1041077897174598</v>
      </c>
      <c r="L29" s="12">
        <v>3872.107</v>
      </c>
      <c r="M29" s="13">
        <v>0.243080399121202</v>
      </c>
    </row>
    <row r="30" spans="1:13" x14ac:dyDescent="0.25">
      <c r="A30" s="41" t="s">
        <v>19</v>
      </c>
      <c r="B30" s="18">
        <v>4125.5870000000004</v>
      </c>
      <c r="C30" s="19">
        <v>4.25074377221957</v>
      </c>
      <c r="D30" s="18">
        <v>23693.794999999998</v>
      </c>
      <c r="E30" s="19">
        <v>1.1947280076070601</v>
      </c>
      <c r="F30" s="18">
        <v>277.82499999999999</v>
      </c>
      <c r="G30" s="19">
        <v>0.487023468010438</v>
      </c>
      <c r="H30" s="18">
        <v>0</v>
      </c>
      <c r="I30" s="20">
        <v>0</v>
      </c>
      <c r="J30" s="18">
        <v>0</v>
      </c>
      <c r="K30" s="20">
        <v>0</v>
      </c>
      <c r="L30" s="18">
        <v>0</v>
      </c>
      <c r="M30" s="20">
        <v>0</v>
      </c>
    </row>
    <row r="31" spans="1:13" x14ac:dyDescent="0.25">
      <c r="A31" s="33" t="s">
        <v>11</v>
      </c>
      <c r="B31" s="36">
        <f>SUM(B23:B30)</f>
        <v>35953.646000000001</v>
      </c>
      <c r="C31" s="37">
        <f>((B23*C23)+(B24*C24)+(B25*C25)+(B26*C26)+(B27*C27)+(B28*C28)+(B29*C29)+(B30*C30))/B31</f>
        <v>4.7851386057202649</v>
      </c>
      <c r="D31" s="36">
        <f>SUM(D23:D30)</f>
        <v>298922.652</v>
      </c>
      <c r="E31" s="37">
        <f>((D23*E23)+(D24*E24)+(D25*E25)+(D26*E26)+(D27*E27)+(D28*E28)+(D29*E29)+(D30*E30))/D31</f>
        <v>1.7800588549374996</v>
      </c>
      <c r="F31" s="36">
        <f>SUM(F23:F30)</f>
        <v>29818.616999999998</v>
      </c>
      <c r="G31" s="37">
        <f>((F23*G23)+(F24*G24)+(F25*G25)+(F26*G26)+(F27*G27)+(F28*G28)+(F29*G29)+(F30*G30))/F31</f>
        <v>0.24935196655834183</v>
      </c>
      <c r="H31" s="36">
        <f>SUM(H23:H30)</f>
        <v>1209.098</v>
      </c>
      <c r="I31" s="37">
        <f>((H23*I23)+(H24*I24)+(H25*I25)+(H26*I26)+(H27*I27)+(H28*I28)+(H29*I29)+(H30*I30))/H31</f>
        <v>4.1440405111909904</v>
      </c>
      <c r="J31" s="36">
        <f>SUM(J23:J30)</f>
        <v>15435.349</v>
      </c>
      <c r="K31" s="37">
        <f>((J23*K23)+(J24*K24)+(J25*K25)+(J26*K26)+(J27*K27)+(J28*K28)+(J29*K29)+(J30*K30))/J31</f>
        <v>1.5910019980759755</v>
      </c>
      <c r="L31" s="36">
        <f>SUM(L23:L30)</f>
        <v>5494.19</v>
      </c>
      <c r="M31" s="37">
        <f>((L23*M23)+(L24*M24)+(L25*M25)+(L26*M26)+(L27*M27)+(L28*M28)+(L29*M29)+(L30*M30))/L31</f>
        <v>0.22273805474510353</v>
      </c>
    </row>
    <row r="34" spans="1:1" ht="15.75" x14ac:dyDescent="0.25">
      <c r="A34" s="42" t="s">
        <v>20</v>
      </c>
    </row>
    <row r="35" spans="1:1" x14ac:dyDescent="0.25">
      <c r="A35" s="21" t="s">
        <v>21</v>
      </c>
    </row>
    <row r="36" spans="1:1" x14ac:dyDescent="0.25">
      <c r="A36" s="22" t="s">
        <v>22</v>
      </c>
    </row>
  </sheetData>
  <mergeCells count="12">
    <mergeCell ref="B10:G10"/>
    <mergeCell ref="H21:I21"/>
    <mergeCell ref="J21:K21"/>
    <mergeCell ref="L21:M21"/>
    <mergeCell ref="B11:C11"/>
    <mergeCell ref="D11:E11"/>
    <mergeCell ref="F11:G11"/>
    <mergeCell ref="B21:C21"/>
    <mergeCell ref="D21:E21"/>
    <mergeCell ref="F21:G21"/>
    <mergeCell ref="B20:G20"/>
    <mergeCell ref="H20:M20"/>
  </mergeCells>
  <pageMargins left="0.7" right="0.7" top="0.75" bottom="0.75" header="0.3" footer="0.3"/>
  <ignoredErrors>
    <ignoredError sqref="C15:D15 E15:F15 D31:H31 C31 I31:J31 L3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>
      <selection activeCell="A6" sqref="A6"/>
    </sheetView>
  </sheetViews>
  <sheetFormatPr baseColWidth="10" defaultRowHeight="13.5" x14ac:dyDescent="0.25"/>
  <cols>
    <col min="1" max="1" width="19.42578125" style="9" customWidth="1"/>
    <col min="2" max="13" width="8.7109375" style="9" customWidth="1"/>
    <col min="14" max="16384" width="11.42578125" style="9"/>
  </cols>
  <sheetData>
    <row r="1" spans="1:8" s="30" customFormat="1" ht="30" x14ac:dyDescent="0.5">
      <c r="A1" s="27" t="s">
        <v>25</v>
      </c>
      <c r="B1" s="28"/>
      <c r="C1" s="29"/>
      <c r="D1" s="29"/>
      <c r="E1" s="29"/>
      <c r="F1" s="29"/>
      <c r="G1" s="29"/>
      <c r="H1" s="29"/>
    </row>
    <row r="2" spans="1:8" s="1" customFormat="1" ht="18.75" x14ac:dyDescent="0.3">
      <c r="A2" s="30" t="s">
        <v>0</v>
      </c>
      <c r="B2" s="31"/>
      <c r="C2" s="32"/>
      <c r="D2" s="32"/>
      <c r="E2" s="32"/>
      <c r="F2" s="32"/>
      <c r="G2" s="32"/>
      <c r="H2" s="32"/>
    </row>
    <row r="3" spans="1:8" s="2" customFormat="1" x14ac:dyDescent="0.25">
      <c r="B3" s="3"/>
      <c r="C3" s="4"/>
      <c r="D3" s="4"/>
      <c r="E3" s="4"/>
      <c r="F3" s="4"/>
      <c r="G3" s="4"/>
      <c r="H3" s="4"/>
    </row>
    <row r="4" spans="1:8" s="2" customFormat="1" x14ac:dyDescent="0.25">
      <c r="A4" s="5" t="s">
        <v>1</v>
      </c>
      <c r="B4" s="3"/>
      <c r="C4" s="4"/>
      <c r="D4" s="4"/>
      <c r="E4" s="4"/>
      <c r="F4" s="4"/>
      <c r="G4" s="4"/>
      <c r="H4" s="4"/>
    </row>
    <row r="5" spans="1:8" x14ac:dyDescent="0.25">
      <c r="A5" s="6" t="s">
        <v>46</v>
      </c>
      <c r="B5" s="7"/>
      <c r="C5" s="8"/>
      <c r="D5" s="8"/>
      <c r="E5" s="8"/>
      <c r="F5" s="8"/>
      <c r="G5" s="8"/>
      <c r="H5" s="8"/>
    </row>
    <row r="8" spans="1:8" ht="15.75" x14ac:dyDescent="0.25">
      <c r="A8" s="42" t="s">
        <v>28</v>
      </c>
    </row>
    <row r="9" spans="1:8" x14ac:dyDescent="0.25">
      <c r="A9" s="9" t="s">
        <v>23</v>
      </c>
    </row>
    <row r="10" spans="1:8" x14ac:dyDescent="0.25">
      <c r="B10" s="43" t="s">
        <v>27</v>
      </c>
      <c r="C10" s="44"/>
      <c r="D10" s="44"/>
      <c r="E10" s="44"/>
      <c r="F10" s="44"/>
      <c r="G10" s="45"/>
    </row>
    <row r="11" spans="1:8" x14ac:dyDescent="0.25">
      <c r="B11" s="46" t="s">
        <v>2</v>
      </c>
      <c r="C11" s="47"/>
      <c r="D11" s="46" t="s">
        <v>3</v>
      </c>
      <c r="E11" s="47"/>
      <c r="F11" s="46" t="s">
        <v>4</v>
      </c>
      <c r="G11" s="47"/>
    </row>
    <row r="12" spans="1:8" x14ac:dyDescent="0.25">
      <c r="A12" s="33" t="s">
        <v>5</v>
      </c>
      <c r="B12" s="34" t="s">
        <v>6</v>
      </c>
      <c r="C12" s="35" t="s">
        <v>7</v>
      </c>
      <c r="D12" s="34" t="s">
        <v>6</v>
      </c>
      <c r="E12" s="35" t="s">
        <v>8</v>
      </c>
      <c r="F12" s="34" t="s">
        <v>6</v>
      </c>
      <c r="G12" s="35" t="s">
        <v>8</v>
      </c>
    </row>
    <row r="13" spans="1:8" x14ac:dyDescent="0.25">
      <c r="A13" s="39" t="s">
        <v>9</v>
      </c>
      <c r="B13" s="10">
        <f t="shared" ref="B13:G13" si="0">B31</f>
        <v>21138.657000000003</v>
      </c>
      <c r="C13" s="11">
        <f t="shared" si="0"/>
        <v>4.9685908519637731</v>
      </c>
      <c r="D13" s="10">
        <f t="shared" si="0"/>
        <v>291009.772</v>
      </c>
      <c r="E13" s="11">
        <f t="shared" si="0"/>
        <v>1.9267602356184825</v>
      </c>
      <c r="F13" s="10">
        <f t="shared" si="0"/>
        <v>61070.238999999994</v>
      </c>
      <c r="G13" s="11">
        <f t="shared" si="0"/>
        <v>0.25368364075012068</v>
      </c>
    </row>
    <row r="14" spans="1:8" x14ac:dyDescent="0.25">
      <c r="A14" s="40" t="s">
        <v>10</v>
      </c>
      <c r="B14" s="23">
        <f t="shared" ref="B14:G14" si="1">H31</f>
        <v>845.19900000000007</v>
      </c>
      <c r="C14" s="24">
        <f t="shared" si="1"/>
        <v>4.4171599942735353</v>
      </c>
      <c r="D14" s="23">
        <f t="shared" si="1"/>
        <v>14594.451000000001</v>
      </c>
      <c r="E14" s="24">
        <f t="shared" si="1"/>
        <v>1.6467450037688978</v>
      </c>
      <c r="F14" s="12">
        <f t="shared" si="1"/>
        <v>8491.5459999999985</v>
      </c>
      <c r="G14" s="25">
        <f t="shared" si="1"/>
        <v>0.25544348367187808</v>
      </c>
    </row>
    <row r="15" spans="1:8" x14ac:dyDescent="0.25">
      <c r="A15" s="33" t="s">
        <v>11</v>
      </c>
      <c r="B15" s="36">
        <f>SUM(B13:B14)</f>
        <v>21983.856000000003</v>
      </c>
      <c r="C15" s="37">
        <f>((B13*C13)+(B14*C14))/B15</f>
        <v>4.9473903487632001</v>
      </c>
      <c r="D15" s="36">
        <f>SUM(D13:D14)</f>
        <v>305604.223</v>
      </c>
      <c r="E15" s="37">
        <f>((D13*E13)+(D14*E14))/D15</f>
        <v>1.9133878137966727</v>
      </c>
      <c r="F15" s="36">
        <f>SUM(F13:F14)</f>
        <v>69561.784999999989</v>
      </c>
      <c r="G15" s="37">
        <f>((F13*G13)+(F14*G14))/F15</f>
        <v>0.25389846828973717</v>
      </c>
    </row>
    <row r="18" spans="1:13" ht="15.75" x14ac:dyDescent="0.25">
      <c r="A18" s="42" t="s">
        <v>26</v>
      </c>
    </row>
    <row r="19" spans="1:13" x14ac:dyDescent="0.25">
      <c r="A19" s="9" t="s">
        <v>23</v>
      </c>
    </row>
    <row r="20" spans="1:13" x14ac:dyDescent="0.25">
      <c r="B20" s="43" t="s">
        <v>9</v>
      </c>
      <c r="C20" s="44"/>
      <c r="D20" s="44"/>
      <c r="E20" s="44"/>
      <c r="F20" s="44"/>
      <c r="G20" s="45"/>
      <c r="H20" s="43" t="s">
        <v>10</v>
      </c>
      <c r="I20" s="44"/>
      <c r="J20" s="44"/>
      <c r="K20" s="44"/>
      <c r="L20" s="44"/>
      <c r="M20" s="45"/>
    </row>
    <row r="21" spans="1:13" x14ac:dyDescent="0.25">
      <c r="B21" s="46" t="s">
        <v>2</v>
      </c>
      <c r="C21" s="47"/>
      <c r="D21" s="46" t="s">
        <v>3</v>
      </c>
      <c r="E21" s="47"/>
      <c r="F21" s="46" t="s">
        <v>4</v>
      </c>
      <c r="G21" s="47"/>
      <c r="H21" s="46" t="s">
        <v>2</v>
      </c>
      <c r="I21" s="47"/>
      <c r="J21" s="46" t="s">
        <v>3</v>
      </c>
      <c r="K21" s="47"/>
      <c r="L21" s="46" t="s">
        <v>4</v>
      </c>
      <c r="M21" s="47"/>
    </row>
    <row r="22" spans="1:13" x14ac:dyDescent="0.25">
      <c r="A22" s="33" t="s">
        <v>12</v>
      </c>
      <c r="B22" s="34" t="s">
        <v>6</v>
      </c>
      <c r="C22" s="35" t="s">
        <v>7</v>
      </c>
      <c r="D22" s="34" t="s">
        <v>6</v>
      </c>
      <c r="E22" s="35" t="s">
        <v>8</v>
      </c>
      <c r="F22" s="34" t="s">
        <v>6</v>
      </c>
      <c r="G22" s="35" t="s">
        <v>8</v>
      </c>
      <c r="H22" s="34" t="s">
        <v>6</v>
      </c>
      <c r="I22" s="35" t="s">
        <v>7</v>
      </c>
      <c r="J22" s="34" t="s">
        <v>6</v>
      </c>
      <c r="K22" s="35" t="s">
        <v>8</v>
      </c>
      <c r="L22" s="34" t="s">
        <v>6</v>
      </c>
      <c r="M22" s="35" t="s">
        <v>8</v>
      </c>
    </row>
    <row r="23" spans="1:13" x14ac:dyDescent="0.25">
      <c r="A23" s="39" t="s">
        <v>13</v>
      </c>
      <c r="B23" s="10">
        <v>3432.357</v>
      </c>
      <c r="C23" s="11">
        <v>4.7574859599394799</v>
      </c>
      <c r="D23" s="10">
        <v>25201.881000000001</v>
      </c>
      <c r="E23" s="11">
        <v>1.38901412223953</v>
      </c>
      <c r="F23" s="10">
        <v>2901.7150000000001</v>
      </c>
      <c r="G23" s="11">
        <v>0.20029078010762599</v>
      </c>
      <c r="H23" s="10">
        <v>0</v>
      </c>
      <c r="I23" s="15">
        <v>0</v>
      </c>
      <c r="J23" s="10">
        <v>0</v>
      </c>
      <c r="K23" s="15">
        <v>0</v>
      </c>
      <c r="L23" s="10">
        <v>0</v>
      </c>
      <c r="M23" s="15">
        <v>0</v>
      </c>
    </row>
    <row r="24" spans="1:13" x14ac:dyDescent="0.25">
      <c r="A24" s="40" t="s">
        <v>14</v>
      </c>
      <c r="B24" s="12">
        <v>5840.3459999999995</v>
      </c>
      <c r="C24" s="13">
        <v>5.1501063854778497</v>
      </c>
      <c r="D24" s="12">
        <v>39590.800000000003</v>
      </c>
      <c r="E24" s="13">
        <v>1.58254823926266</v>
      </c>
      <c r="F24" s="12">
        <v>5453.0789999999997</v>
      </c>
      <c r="G24" s="13">
        <v>0.27564202022380402</v>
      </c>
      <c r="H24" s="12">
        <v>0</v>
      </c>
      <c r="I24" s="14">
        <v>0</v>
      </c>
      <c r="J24" s="12">
        <v>0</v>
      </c>
      <c r="K24" s="14">
        <v>0</v>
      </c>
      <c r="L24" s="12">
        <v>0</v>
      </c>
      <c r="M24" s="14">
        <v>0</v>
      </c>
    </row>
    <row r="25" spans="1:13" x14ac:dyDescent="0.25">
      <c r="A25" s="40" t="s">
        <v>15</v>
      </c>
      <c r="B25" s="12">
        <v>5893.5460000000003</v>
      </c>
      <c r="C25" s="13">
        <v>5.2212687091947698</v>
      </c>
      <c r="D25" s="12">
        <v>57247.074000000001</v>
      </c>
      <c r="E25" s="13">
        <v>1.93652005272794</v>
      </c>
      <c r="F25" s="12">
        <v>8283.1689999999999</v>
      </c>
      <c r="G25" s="13">
        <v>0.23664844360896201</v>
      </c>
      <c r="H25" s="12">
        <v>515.83699999999999</v>
      </c>
      <c r="I25" s="13">
        <v>4.0606487223677199</v>
      </c>
      <c r="J25" s="12">
        <v>847.60500000000002</v>
      </c>
      <c r="K25" s="13">
        <v>0.84346862158670599</v>
      </c>
      <c r="L25" s="12">
        <v>222.51300000000001</v>
      </c>
      <c r="M25" s="13">
        <v>0.19600000000000001</v>
      </c>
    </row>
    <row r="26" spans="1:13" x14ac:dyDescent="0.25">
      <c r="A26" s="40" t="s">
        <v>24</v>
      </c>
      <c r="B26" s="12">
        <v>1074.4670000000001</v>
      </c>
      <c r="C26" s="13">
        <v>5.6571395436062701</v>
      </c>
      <c r="D26" s="12">
        <v>73852.534</v>
      </c>
      <c r="E26" s="13">
        <v>2.2876423460703501</v>
      </c>
      <c r="F26" s="16">
        <v>6028.0240000000003</v>
      </c>
      <c r="G26" s="26">
        <v>0.18206065420442899</v>
      </c>
      <c r="H26" s="12">
        <v>0</v>
      </c>
      <c r="I26" s="14">
        <v>0</v>
      </c>
      <c r="J26" s="12">
        <v>951.68600000000004</v>
      </c>
      <c r="K26" s="13">
        <v>1.19156580426737</v>
      </c>
      <c r="L26" s="12">
        <v>8.7080000000000002</v>
      </c>
      <c r="M26" s="13">
        <v>0.55700000000000005</v>
      </c>
    </row>
    <row r="27" spans="1:13" x14ac:dyDescent="0.25">
      <c r="A27" s="40" t="s">
        <v>16</v>
      </c>
      <c r="B27" s="12">
        <v>957.452</v>
      </c>
      <c r="C27" s="13">
        <v>5.3973228224495804</v>
      </c>
      <c r="D27" s="12">
        <v>10745.993</v>
      </c>
      <c r="E27" s="13">
        <v>2.3820841424333699</v>
      </c>
      <c r="F27" s="12">
        <v>14270.413</v>
      </c>
      <c r="G27" s="13">
        <v>0.26530946077033701</v>
      </c>
      <c r="H27" s="12">
        <v>0</v>
      </c>
      <c r="I27" s="14">
        <v>0</v>
      </c>
      <c r="J27" s="12">
        <v>2567.63</v>
      </c>
      <c r="K27" s="13">
        <v>1.3319568181552599</v>
      </c>
      <c r="L27" s="12">
        <v>1818.9659999999999</v>
      </c>
      <c r="M27" s="13">
        <v>0.201116384253471</v>
      </c>
    </row>
    <row r="28" spans="1:13" x14ac:dyDescent="0.25">
      <c r="A28" s="40" t="s">
        <v>17</v>
      </c>
      <c r="B28" s="12">
        <v>594.40800000000002</v>
      </c>
      <c r="C28" s="13">
        <v>4.2937991699304199</v>
      </c>
      <c r="D28" s="12">
        <v>21991.957999999999</v>
      </c>
      <c r="E28" s="13">
        <v>1.65155317848461</v>
      </c>
      <c r="F28" s="12">
        <v>4416.1570000000002</v>
      </c>
      <c r="G28" s="13">
        <v>0.24063017030418099</v>
      </c>
      <c r="H28" s="12">
        <v>329.36200000000002</v>
      </c>
      <c r="I28" s="13">
        <v>4.9755173790540503</v>
      </c>
      <c r="J28" s="12">
        <v>3369.4929999999999</v>
      </c>
      <c r="K28" s="13">
        <v>1.1373412231454401</v>
      </c>
      <c r="L28" s="12">
        <v>1281.7449999999999</v>
      </c>
      <c r="M28" s="13">
        <v>0.18686451907360699</v>
      </c>
    </row>
    <row r="29" spans="1:13" x14ac:dyDescent="0.25">
      <c r="A29" s="40" t="s">
        <v>18</v>
      </c>
      <c r="B29" s="12">
        <v>856.04200000000003</v>
      </c>
      <c r="C29" s="13">
        <v>3.1330440609222401</v>
      </c>
      <c r="D29" s="12">
        <v>38970.025000000001</v>
      </c>
      <c r="E29" s="13">
        <v>2.3140396893253201</v>
      </c>
      <c r="F29" s="12">
        <v>17202.100999999999</v>
      </c>
      <c r="G29" s="13">
        <v>0.28069836248490798</v>
      </c>
      <c r="H29" s="12">
        <v>0</v>
      </c>
      <c r="I29" s="14">
        <v>0</v>
      </c>
      <c r="J29" s="12">
        <v>6858.0370000000003</v>
      </c>
      <c r="K29" s="13">
        <v>2.1773255199702199</v>
      </c>
      <c r="L29" s="12">
        <v>5159.6139999999996</v>
      </c>
      <c r="M29" s="13">
        <v>0.29368682618505998</v>
      </c>
    </row>
    <row r="30" spans="1:13" x14ac:dyDescent="0.25">
      <c r="A30" s="41" t="s">
        <v>19</v>
      </c>
      <c r="B30" s="18">
        <v>2490.0390000000002</v>
      </c>
      <c r="C30" s="19">
        <v>4.5659460940169998</v>
      </c>
      <c r="D30" s="18">
        <v>23409.507000000001</v>
      </c>
      <c r="E30" s="19">
        <v>1.33025929657553</v>
      </c>
      <c r="F30" s="18">
        <v>2515.5810000000001</v>
      </c>
      <c r="G30" s="19">
        <v>0.267625364478425</v>
      </c>
      <c r="H30" s="18">
        <v>0</v>
      </c>
      <c r="I30" s="20">
        <v>0</v>
      </c>
      <c r="J30" s="18">
        <v>0</v>
      </c>
      <c r="K30" s="20">
        <v>0</v>
      </c>
      <c r="L30" s="18">
        <v>0</v>
      </c>
      <c r="M30" s="20">
        <v>0</v>
      </c>
    </row>
    <row r="31" spans="1:13" x14ac:dyDescent="0.25">
      <c r="A31" s="33" t="s">
        <v>11</v>
      </c>
      <c r="B31" s="36">
        <f>SUM(B23:B30)</f>
        <v>21138.657000000003</v>
      </c>
      <c r="C31" s="37">
        <f>((B23*C23)+(B24*C24)+(B25*C25)+(B26*C26)+(B27*C27)+(B28*C28)+(B29*C29)+(B30*C30))/B31</f>
        <v>4.9685908519637731</v>
      </c>
      <c r="D31" s="36">
        <f>SUM(D23:D30)</f>
        <v>291009.772</v>
      </c>
      <c r="E31" s="37">
        <f>((D23*E23)+(D24*E24)+(D25*E25)+(D26*E26)+(D27*E27)+(D28*E28)+(D29*E29)+(D30*E30))/D31</f>
        <v>1.9267602356184825</v>
      </c>
      <c r="F31" s="36">
        <f>SUM(F23:F30)</f>
        <v>61070.238999999994</v>
      </c>
      <c r="G31" s="37">
        <f>((F23*G23)+(F24*G24)+(F25*G25)+(F26*G26)+(F27*G27)+(F28*G28)+(F29*G29)+(F30*G30))/F31</f>
        <v>0.25368364075012068</v>
      </c>
      <c r="H31" s="36">
        <f>SUM(H23:H30)</f>
        <v>845.19900000000007</v>
      </c>
      <c r="I31" s="37">
        <f>((H23*I23)+(H24*I24)+(H25*I25)+(H26*I26)+(H27*I27)+(H28*I28)+(H29*I29)+(H30*I30))/H31</f>
        <v>4.4171599942735353</v>
      </c>
      <c r="J31" s="36">
        <f>SUM(J23:J30)</f>
        <v>14594.451000000001</v>
      </c>
      <c r="K31" s="37">
        <f>((J23*K23)+(J24*K24)+(J25*K25)+(J26*K26)+(J27*K27)+(J28*K28)+(J29*K29)+(J30*K30))/J31</f>
        <v>1.6467450037688978</v>
      </c>
      <c r="L31" s="36">
        <f>SUM(L23:L30)</f>
        <v>8491.5459999999985</v>
      </c>
      <c r="M31" s="37">
        <f>((L23*M23)+(L24*M24)+(L25*M25)+(L26*M26)+(L27*M27)+(L28*M28)+(L29*M29)+(L30*M30))/L31</f>
        <v>0.25544348367187808</v>
      </c>
    </row>
    <row r="34" spans="1:1" ht="15.75" x14ac:dyDescent="0.25">
      <c r="A34" s="42" t="s">
        <v>20</v>
      </c>
    </row>
    <row r="35" spans="1:1" x14ac:dyDescent="0.25">
      <c r="A35" s="21" t="s">
        <v>21</v>
      </c>
    </row>
    <row r="36" spans="1:1" x14ac:dyDescent="0.25">
      <c r="A36" s="22" t="s">
        <v>22</v>
      </c>
    </row>
  </sheetData>
  <mergeCells count="12">
    <mergeCell ref="B10:G10"/>
    <mergeCell ref="H21:I21"/>
    <mergeCell ref="J21:K21"/>
    <mergeCell ref="L21:M21"/>
    <mergeCell ref="B11:C11"/>
    <mergeCell ref="D11:E11"/>
    <mergeCell ref="F11:G11"/>
    <mergeCell ref="B21:C21"/>
    <mergeCell ref="D21:E21"/>
    <mergeCell ref="F21:G21"/>
    <mergeCell ref="B20:G20"/>
    <mergeCell ref="H20:M20"/>
  </mergeCells>
  <pageMargins left="0.7" right="0.7" top="0.75" bottom="0.75" header="0.3" footer="0.3"/>
  <pageSetup paperSize="9" orientation="portrait" r:id="rId1"/>
  <ignoredErrors>
    <ignoredError sqref="C15:D15 E15:F15 C31:D31 E31:H31 I31:J31 K31:L3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>
      <selection activeCell="A6" sqref="A6"/>
    </sheetView>
  </sheetViews>
  <sheetFormatPr baseColWidth="10" defaultRowHeight="13.5" x14ac:dyDescent="0.25"/>
  <cols>
    <col min="1" max="1" width="19.42578125" style="9" customWidth="1"/>
    <col min="2" max="13" width="8.7109375" style="9" customWidth="1"/>
    <col min="14" max="16384" width="11.42578125" style="9"/>
  </cols>
  <sheetData>
    <row r="1" spans="1:8" s="30" customFormat="1" ht="30" x14ac:dyDescent="0.5">
      <c r="A1" s="27" t="s">
        <v>25</v>
      </c>
      <c r="B1" s="28"/>
      <c r="C1" s="29"/>
      <c r="D1" s="29"/>
      <c r="E1" s="29"/>
      <c r="F1" s="29"/>
      <c r="G1" s="29"/>
      <c r="H1" s="29"/>
    </row>
    <row r="2" spans="1:8" s="1" customFormat="1" ht="18.75" x14ac:dyDescent="0.3">
      <c r="A2" s="30" t="s">
        <v>0</v>
      </c>
      <c r="B2" s="31"/>
      <c r="C2" s="32"/>
      <c r="D2" s="32"/>
      <c r="E2" s="32"/>
      <c r="F2" s="32"/>
      <c r="G2" s="32"/>
      <c r="H2" s="32"/>
    </row>
    <row r="3" spans="1:8" s="2" customFormat="1" x14ac:dyDescent="0.25">
      <c r="B3" s="3"/>
      <c r="C3" s="4"/>
      <c r="D3" s="4"/>
      <c r="E3" s="4"/>
      <c r="F3" s="4"/>
      <c r="G3" s="4"/>
      <c r="H3" s="4"/>
    </row>
    <row r="4" spans="1:8" s="2" customFormat="1" x14ac:dyDescent="0.25">
      <c r="A4" s="5" t="s">
        <v>1</v>
      </c>
      <c r="B4" s="3"/>
      <c r="C4" s="4"/>
      <c r="D4" s="4"/>
      <c r="E4" s="4"/>
      <c r="F4" s="4"/>
      <c r="G4" s="4"/>
      <c r="H4" s="4"/>
    </row>
    <row r="5" spans="1:8" x14ac:dyDescent="0.25">
      <c r="A5" s="6" t="s">
        <v>49</v>
      </c>
      <c r="B5" s="7"/>
      <c r="C5" s="8"/>
      <c r="D5" s="8"/>
      <c r="E5" s="8"/>
      <c r="F5" s="8"/>
      <c r="G5" s="8"/>
      <c r="H5" s="8"/>
    </row>
    <row r="8" spans="1:8" ht="15.75" x14ac:dyDescent="0.25">
      <c r="A8" s="42" t="s">
        <v>29</v>
      </c>
    </row>
    <row r="9" spans="1:8" x14ac:dyDescent="0.25">
      <c r="A9" s="9" t="s">
        <v>23</v>
      </c>
    </row>
    <row r="10" spans="1:8" x14ac:dyDescent="0.25">
      <c r="B10" s="43" t="s">
        <v>27</v>
      </c>
      <c r="C10" s="44"/>
      <c r="D10" s="44"/>
      <c r="E10" s="44"/>
      <c r="F10" s="44"/>
      <c r="G10" s="45"/>
    </row>
    <row r="11" spans="1:8" x14ac:dyDescent="0.25">
      <c r="B11" s="46" t="s">
        <v>2</v>
      </c>
      <c r="C11" s="47"/>
      <c r="D11" s="46" t="s">
        <v>3</v>
      </c>
      <c r="E11" s="47"/>
      <c r="F11" s="46" t="s">
        <v>4</v>
      </c>
      <c r="G11" s="47"/>
    </row>
    <row r="12" spans="1:8" x14ac:dyDescent="0.25">
      <c r="A12" s="33" t="s">
        <v>5</v>
      </c>
      <c r="B12" s="34" t="s">
        <v>6</v>
      </c>
      <c r="C12" s="35" t="s">
        <v>7</v>
      </c>
      <c r="D12" s="34" t="s">
        <v>6</v>
      </c>
      <c r="E12" s="35" t="s">
        <v>8</v>
      </c>
      <c r="F12" s="34" t="s">
        <v>6</v>
      </c>
      <c r="G12" s="35" t="s">
        <v>8</v>
      </c>
    </row>
    <row r="13" spans="1:8" x14ac:dyDescent="0.25">
      <c r="A13" s="39" t="s">
        <v>9</v>
      </c>
      <c r="B13" s="10">
        <f t="shared" ref="B13:G13" si="0">B31</f>
        <v>10081.385</v>
      </c>
      <c r="C13" s="11">
        <f t="shared" si="0"/>
        <v>5.3799151425126599</v>
      </c>
      <c r="D13" s="10">
        <f t="shared" si="0"/>
        <v>277789.41600000003</v>
      </c>
      <c r="E13" s="11">
        <f t="shared" si="0"/>
        <v>2.1066697190831767</v>
      </c>
      <c r="F13" s="10">
        <f t="shared" si="0"/>
        <v>115810.83300000001</v>
      </c>
      <c r="G13" s="11">
        <f t="shared" si="0"/>
        <v>0.26161089996649989</v>
      </c>
    </row>
    <row r="14" spans="1:8" x14ac:dyDescent="0.25">
      <c r="A14" s="40" t="s">
        <v>10</v>
      </c>
      <c r="B14" s="23">
        <f t="shared" ref="B14:G14" si="1">H31</f>
        <v>471.072</v>
      </c>
      <c r="C14" s="24">
        <f t="shared" si="1"/>
        <v>4.8412393604374673</v>
      </c>
      <c r="D14" s="23">
        <f t="shared" si="1"/>
        <v>13737.429</v>
      </c>
      <c r="E14" s="24">
        <f t="shared" si="1"/>
        <v>1.8344895262425005</v>
      </c>
      <c r="F14" s="12">
        <f t="shared" si="1"/>
        <v>9240.7560000000012</v>
      </c>
      <c r="G14" s="25">
        <f t="shared" si="1"/>
        <v>0.36502661329873876</v>
      </c>
    </row>
    <row r="15" spans="1:8" x14ac:dyDescent="0.25">
      <c r="A15" s="33" t="s">
        <v>11</v>
      </c>
      <c r="B15" s="36">
        <f>SUM(B13:B14)</f>
        <v>10552.457</v>
      </c>
      <c r="C15" s="37">
        <f>((B13*C13)+(B14*C14))/B15</f>
        <v>5.3558681288158754</v>
      </c>
      <c r="D15" s="36">
        <f>SUM(D13:D14)</f>
        <v>291526.84500000003</v>
      </c>
      <c r="E15" s="37">
        <f>((D13*E13)+(D14*E14))/D15</f>
        <v>2.0938439497295684</v>
      </c>
      <c r="F15" s="36">
        <f>SUM(F13:F14)</f>
        <v>125051.58900000001</v>
      </c>
      <c r="G15" s="37">
        <f>((F13*G13)+(F14*G14))/F15</f>
        <v>0.26925286102522078</v>
      </c>
    </row>
    <row r="18" spans="1:13" ht="15.75" x14ac:dyDescent="0.25">
      <c r="A18" s="42" t="s">
        <v>30</v>
      </c>
    </row>
    <row r="19" spans="1:13" x14ac:dyDescent="0.25">
      <c r="A19" s="9" t="s">
        <v>23</v>
      </c>
    </row>
    <row r="20" spans="1:13" x14ac:dyDescent="0.25">
      <c r="B20" s="43" t="s">
        <v>9</v>
      </c>
      <c r="C20" s="44"/>
      <c r="D20" s="44"/>
      <c r="E20" s="44"/>
      <c r="F20" s="44"/>
      <c r="G20" s="45"/>
      <c r="H20" s="43" t="s">
        <v>10</v>
      </c>
      <c r="I20" s="44"/>
      <c r="J20" s="44"/>
      <c r="K20" s="44"/>
      <c r="L20" s="44"/>
      <c r="M20" s="45"/>
    </row>
    <row r="21" spans="1:13" x14ac:dyDescent="0.25">
      <c r="B21" s="46" t="s">
        <v>2</v>
      </c>
      <c r="C21" s="47"/>
      <c r="D21" s="46" t="s">
        <v>3</v>
      </c>
      <c r="E21" s="47"/>
      <c r="F21" s="46" t="s">
        <v>4</v>
      </c>
      <c r="G21" s="47"/>
      <c r="H21" s="46" t="s">
        <v>2</v>
      </c>
      <c r="I21" s="47"/>
      <c r="J21" s="46" t="s">
        <v>3</v>
      </c>
      <c r="K21" s="47"/>
      <c r="L21" s="46" t="s">
        <v>4</v>
      </c>
      <c r="M21" s="47"/>
    </row>
    <row r="22" spans="1:13" x14ac:dyDescent="0.25">
      <c r="A22" s="33" t="s">
        <v>12</v>
      </c>
      <c r="B22" s="34" t="s">
        <v>6</v>
      </c>
      <c r="C22" s="35" t="s">
        <v>7</v>
      </c>
      <c r="D22" s="34" t="s">
        <v>6</v>
      </c>
      <c r="E22" s="35" t="s">
        <v>8</v>
      </c>
      <c r="F22" s="34" t="s">
        <v>6</v>
      </c>
      <c r="G22" s="35" t="s">
        <v>8</v>
      </c>
      <c r="H22" s="34" t="s">
        <v>6</v>
      </c>
      <c r="I22" s="35" t="s">
        <v>7</v>
      </c>
      <c r="J22" s="34" t="s">
        <v>6</v>
      </c>
      <c r="K22" s="35" t="s">
        <v>8</v>
      </c>
      <c r="L22" s="34" t="s">
        <v>6</v>
      </c>
      <c r="M22" s="35" t="s">
        <v>8</v>
      </c>
    </row>
    <row r="23" spans="1:13" x14ac:dyDescent="0.25">
      <c r="A23" s="39" t="s">
        <v>13</v>
      </c>
      <c r="B23" s="10">
        <v>2679.123</v>
      </c>
      <c r="C23" s="11">
        <v>4.8695586257144603</v>
      </c>
      <c r="D23" s="10">
        <v>24755.091</v>
      </c>
      <c r="E23" s="11">
        <v>1.49772309926067</v>
      </c>
      <c r="F23" s="10">
        <v>5762.6909999999998</v>
      </c>
      <c r="G23" s="11">
        <v>0.201923554290869</v>
      </c>
      <c r="H23" s="10">
        <v>0</v>
      </c>
      <c r="I23" s="15">
        <v>0</v>
      </c>
      <c r="J23" s="10">
        <v>0</v>
      </c>
      <c r="K23" s="15">
        <v>0</v>
      </c>
      <c r="L23" s="10">
        <v>0</v>
      </c>
      <c r="M23" s="15">
        <v>0</v>
      </c>
    </row>
    <row r="24" spans="1:13" x14ac:dyDescent="0.25">
      <c r="A24" s="40" t="s">
        <v>14</v>
      </c>
      <c r="B24" s="12">
        <v>2814.3560000000002</v>
      </c>
      <c r="C24" s="13">
        <v>5.3928486026643396</v>
      </c>
      <c r="D24" s="12">
        <v>37971.839999999997</v>
      </c>
      <c r="E24" s="13">
        <v>1.7463693217658101</v>
      </c>
      <c r="F24" s="12">
        <v>14609.673000000001</v>
      </c>
      <c r="G24" s="13">
        <v>0.22104094903424601</v>
      </c>
      <c r="H24" s="12">
        <v>0</v>
      </c>
      <c r="I24" s="14">
        <v>0</v>
      </c>
      <c r="J24" s="12">
        <v>0</v>
      </c>
      <c r="K24" s="14">
        <v>0</v>
      </c>
      <c r="L24" s="12">
        <v>0</v>
      </c>
      <c r="M24" s="14">
        <v>0</v>
      </c>
    </row>
    <row r="25" spans="1:13" x14ac:dyDescent="0.25">
      <c r="A25" s="40" t="s">
        <v>15</v>
      </c>
      <c r="B25" s="12">
        <v>2711.6329999999998</v>
      </c>
      <c r="C25" s="13">
        <v>5.49325713103506</v>
      </c>
      <c r="D25" s="12">
        <v>54140.692999999999</v>
      </c>
      <c r="E25" s="13">
        <v>2.0468236996153699</v>
      </c>
      <c r="F25" s="12">
        <v>22157.17</v>
      </c>
      <c r="G25" s="13">
        <v>0.22820370525658301</v>
      </c>
      <c r="H25" s="12">
        <v>358.26400000000001</v>
      </c>
      <c r="I25" s="13">
        <v>4.6917116986356397</v>
      </c>
      <c r="J25" s="12">
        <v>844.70699999999999</v>
      </c>
      <c r="K25" s="13">
        <v>1.0044863461531599</v>
      </c>
      <c r="L25" s="12">
        <v>221.333</v>
      </c>
      <c r="M25" s="13">
        <v>0.269997528610736</v>
      </c>
    </row>
    <row r="26" spans="1:13" x14ac:dyDescent="0.25">
      <c r="A26" s="40" t="s">
        <v>24</v>
      </c>
      <c r="B26" s="12">
        <v>491.589</v>
      </c>
      <c r="C26" s="13">
        <v>6.1675219339733003</v>
      </c>
      <c r="D26" s="12">
        <v>70094.342000000004</v>
      </c>
      <c r="E26" s="13">
        <v>2.5353900317089799</v>
      </c>
      <c r="F26" s="16">
        <v>16759.116000000002</v>
      </c>
      <c r="G26" s="26">
        <v>0.229556382806826</v>
      </c>
      <c r="H26" s="12">
        <v>0</v>
      </c>
      <c r="I26" s="14">
        <v>0</v>
      </c>
      <c r="J26" s="12">
        <v>950.05499999999995</v>
      </c>
      <c r="K26" s="13">
        <v>1.5379019446242601</v>
      </c>
      <c r="L26" s="12">
        <v>8.6929999999999996</v>
      </c>
      <c r="M26" s="13">
        <v>0.35599999999999998</v>
      </c>
    </row>
    <row r="27" spans="1:13" x14ac:dyDescent="0.25">
      <c r="A27" s="40" t="s">
        <v>16</v>
      </c>
      <c r="B27" s="12">
        <v>352.161</v>
      </c>
      <c r="C27" s="13">
        <v>6.1771695389324801</v>
      </c>
      <c r="D27" s="12">
        <v>10133.677</v>
      </c>
      <c r="E27" s="13">
        <v>2.5812740338970701</v>
      </c>
      <c r="F27" s="12">
        <v>24260.503000000001</v>
      </c>
      <c r="G27" s="13">
        <v>0.27291251554017698</v>
      </c>
      <c r="H27" s="12">
        <v>0</v>
      </c>
      <c r="I27" s="14">
        <v>0</v>
      </c>
      <c r="J27" s="12">
        <v>2463.7919999999999</v>
      </c>
      <c r="K27" s="13">
        <v>1.6032500198880399</v>
      </c>
      <c r="L27" s="12">
        <v>1815.482</v>
      </c>
      <c r="M27" s="13">
        <v>0.32269243649895701</v>
      </c>
    </row>
    <row r="28" spans="1:13" x14ac:dyDescent="0.25">
      <c r="A28" s="40" t="s">
        <v>17</v>
      </c>
      <c r="B28" s="12">
        <v>82.872</v>
      </c>
      <c r="C28" s="13">
        <v>7.5301158774978303</v>
      </c>
      <c r="D28" s="12">
        <v>21262.841</v>
      </c>
      <c r="E28" s="13">
        <v>1.87554705704661</v>
      </c>
      <c r="F28" s="12">
        <v>9106.018</v>
      </c>
      <c r="G28" s="13">
        <v>0.249520883881407</v>
      </c>
      <c r="H28" s="12">
        <v>112.80800000000001</v>
      </c>
      <c r="I28" s="13">
        <v>5.3161203815332199</v>
      </c>
      <c r="J28" s="12">
        <v>3352.114</v>
      </c>
      <c r="K28" s="13">
        <v>1.4491400769782901</v>
      </c>
      <c r="L28" s="12">
        <v>1446.367</v>
      </c>
      <c r="M28" s="13">
        <v>0.27470043495184798</v>
      </c>
    </row>
    <row r="29" spans="1:13" x14ac:dyDescent="0.25">
      <c r="A29" s="40" t="s">
        <v>18</v>
      </c>
      <c r="B29" s="12">
        <v>35.15</v>
      </c>
      <c r="C29" s="13">
        <v>12.759495732574701</v>
      </c>
      <c r="D29" s="12">
        <v>36423.391000000003</v>
      </c>
      <c r="E29" s="13">
        <v>2.5195351591234298</v>
      </c>
      <c r="F29" s="12">
        <v>20050.781999999999</v>
      </c>
      <c r="G29" s="13">
        <v>0.35290985099733302</v>
      </c>
      <c r="H29" s="12">
        <v>0</v>
      </c>
      <c r="I29" s="14">
        <v>0</v>
      </c>
      <c r="J29" s="12">
        <v>6126.7610000000004</v>
      </c>
      <c r="K29" s="13">
        <v>2.2987389625611301</v>
      </c>
      <c r="L29" s="12">
        <v>5748.8810000000003</v>
      </c>
      <c r="M29" s="13">
        <v>0.40479318357781302</v>
      </c>
    </row>
    <row r="30" spans="1:13" x14ac:dyDescent="0.25">
      <c r="A30" s="41" t="s">
        <v>19</v>
      </c>
      <c r="B30" s="18">
        <v>914.50099999999998</v>
      </c>
      <c r="C30" s="19">
        <v>5.2902949138382596</v>
      </c>
      <c r="D30" s="18">
        <v>23007.541000000001</v>
      </c>
      <c r="E30" s="19">
        <v>1.54215537184091</v>
      </c>
      <c r="F30" s="18">
        <v>3104.88</v>
      </c>
      <c r="G30" s="19">
        <v>0.33226785672876202</v>
      </c>
      <c r="H30" s="18">
        <v>0</v>
      </c>
      <c r="I30" s="20">
        <v>0</v>
      </c>
      <c r="J30" s="18">
        <v>0</v>
      </c>
      <c r="K30" s="20">
        <v>0</v>
      </c>
      <c r="L30" s="18">
        <v>0</v>
      </c>
      <c r="M30" s="20">
        <v>0</v>
      </c>
    </row>
    <row r="31" spans="1:13" x14ac:dyDescent="0.25">
      <c r="A31" s="33" t="s">
        <v>11</v>
      </c>
      <c r="B31" s="36">
        <f>SUM(B23:B30)</f>
        <v>10081.385</v>
      </c>
      <c r="C31" s="37">
        <f>((B23*C23)+(B24*C24)+(B25*C25)+(B26*C26)+(B27*C27)+(B28*C28)+(B29*C29)+(B30*C30))/B31</f>
        <v>5.3799151425126599</v>
      </c>
      <c r="D31" s="36">
        <f>SUM(D23:D30)</f>
        <v>277789.41600000003</v>
      </c>
      <c r="E31" s="37">
        <f>((D23*E23)+(D24*E24)+(D25*E25)+(D26*E26)+(D27*E27)+(D28*E28)+(D29*E29)+(D30*E30))/D31</f>
        <v>2.1066697190831767</v>
      </c>
      <c r="F31" s="36">
        <f>SUM(F23:F30)</f>
        <v>115810.83300000001</v>
      </c>
      <c r="G31" s="37">
        <f>((F23*G23)+(F24*G24)+(F25*G25)+(F26*G26)+(F27*G27)+(F28*G28)+(F29*G29)+(F30*G30))/F31</f>
        <v>0.26161089996649989</v>
      </c>
      <c r="H31" s="36">
        <f>SUM(H23:H30)</f>
        <v>471.072</v>
      </c>
      <c r="I31" s="37">
        <f>((H23*I23)+(H24*I24)+(H25*I25)+(H26*I26)+(H27*I27)+(H28*I28)+(H29*I29)+(H30*I30))/H31</f>
        <v>4.8412393604374673</v>
      </c>
      <c r="J31" s="36">
        <f>SUM(J23:J30)</f>
        <v>13737.429</v>
      </c>
      <c r="K31" s="37">
        <f>((J23*K23)+(J24*K24)+(J25*K25)+(J26*K26)+(J27*K27)+(J28*K28)+(J29*K29)+(J30*K30))/J31</f>
        <v>1.8344895262425005</v>
      </c>
      <c r="L31" s="36">
        <f>SUM(L23:L30)</f>
        <v>9240.7560000000012</v>
      </c>
      <c r="M31" s="37">
        <f>((L23*M23)+(L24*M24)+(L25*M25)+(L26*M26)+(L27*M27)+(L28*M28)+(L29*M29)+(L30*M30))/L31</f>
        <v>0.36502661329873876</v>
      </c>
    </row>
    <row r="34" spans="1:1" ht="15.75" x14ac:dyDescent="0.25">
      <c r="A34" s="42" t="s">
        <v>20</v>
      </c>
    </row>
    <row r="35" spans="1:1" x14ac:dyDescent="0.25">
      <c r="A35" s="21" t="s">
        <v>21</v>
      </c>
    </row>
    <row r="36" spans="1:1" x14ac:dyDescent="0.25">
      <c r="A36" s="22" t="s">
        <v>22</v>
      </c>
    </row>
  </sheetData>
  <mergeCells count="12">
    <mergeCell ref="L21:M21"/>
    <mergeCell ref="B10:G10"/>
    <mergeCell ref="B11:C11"/>
    <mergeCell ref="D11:E11"/>
    <mergeCell ref="F11:G11"/>
    <mergeCell ref="B20:G20"/>
    <mergeCell ref="H20:M20"/>
    <mergeCell ref="B21:C21"/>
    <mergeCell ref="D21:E21"/>
    <mergeCell ref="F21:G21"/>
    <mergeCell ref="H21:I21"/>
    <mergeCell ref="J21:K21"/>
  </mergeCells>
  <pageMargins left="0.7" right="0.7" top="0.75" bottom="0.75" header="0.3" footer="0.3"/>
  <ignoredErrors>
    <ignoredError sqref="C15:D15 E15:F15 C31:D31 E31:F31 G31:H31 I31:J31 K31:L3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>
      <selection activeCell="A6" sqref="A6"/>
    </sheetView>
  </sheetViews>
  <sheetFormatPr baseColWidth="10" defaultRowHeight="13.5" x14ac:dyDescent="0.25"/>
  <cols>
    <col min="1" max="1" width="19.42578125" style="9" customWidth="1"/>
    <col min="2" max="13" width="8.7109375" style="9" customWidth="1"/>
    <col min="14" max="16384" width="11.42578125" style="9"/>
  </cols>
  <sheetData>
    <row r="1" spans="1:8" s="30" customFormat="1" ht="30" x14ac:dyDescent="0.5">
      <c r="A1" s="27" t="s">
        <v>25</v>
      </c>
      <c r="B1" s="28"/>
      <c r="C1" s="29"/>
      <c r="D1" s="29"/>
      <c r="E1" s="29"/>
      <c r="F1" s="29"/>
      <c r="G1" s="29"/>
      <c r="H1" s="29"/>
    </row>
    <row r="2" spans="1:8" s="1" customFormat="1" ht="18.75" x14ac:dyDescent="0.3">
      <c r="A2" s="30" t="s">
        <v>0</v>
      </c>
      <c r="B2" s="31"/>
      <c r="C2" s="32"/>
      <c r="D2" s="32"/>
      <c r="E2" s="32"/>
      <c r="F2" s="32"/>
      <c r="G2" s="32"/>
      <c r="H2" s="32"/>
    </row>
    <row r="3" spans="1:8" s="2" customFormat="1" x14ac:dyDescent="0.25">
      <c r="B3" s="3"/>
      <c r="C3" s="4"/>
      <c r="D3" s="4"/>
      <c r="E3" s="4"/>
      <c r="F3" s="4"/>
      <c r="G3" s="4"/>
      <c r="H3" s="4"/>
    </row>
    <row r="4" spans="1:8" s="2" customFormat="1" x14ac:dyDescent="0.25">
      <c r="A4" s="5" t="s">
        <v>1</v>
      </c>
      <c r="B4" s="3"/>
      <c r="C4" s="4"/>
      <c r="D4" s="4"/>
      <c r="E4" s="4"/>
      <c r="F4" s="4"/>
      <c r="G4" s="4"/>
      <c r="H4" s="4"/>
    </row>
    <row r="5" spans="1:8" x14ac:dyDescent="0.25">
      <c r="A5" s="6" t="s">
        <v>54</v>
      </c>
      <c r="B5" s="7"/>
      <c r="C5" s="8"/>
      <c r="D5" s="8"/>
      <c r="E5" s="8"/>
      <c r="F5" s="8"/>
      <c r="G5" s="8"/>
      <c r="H5" s="8"/>
    </row>
    <row r="8" spans="1:8" ht="15.75" x14ac:dyDescent="0.25">
      <c r="A8" s="42" t="s">
        <v>39</v>
      </c>
    </row>
    <row r="9" spans="1:8" x14ac:dyDescent="0.25">
      <c r="A9" s="9" t="s">
        <v>23</v>
      </c>
    </row>
    <row r="10" spans="1:8" x14ac:dyDescent="0.25">
      <c r="B10" s="43" t="s">
        <v>27</v>
      </c>
      <c r="C10" s="44"/>
      <c r="D10" s="44"/>
      <c r="E10" s="44"/>
      <c r="F10" s="44"/>
      <c r="G10" s="45"/>
    </row>
    <row r="11" spans="1:8" x14ac:dyDescent="0.25">
      <c r="B11" s="46" t="s">
        <v>2</v>
      </c>
      <c r="C11" s="47"/>
      <c r="D11" s="46" t="s">
        <v>3</v>
      </c>
      <c r="E11" s="47"/>
      <c r="F11" s="46" t="s">
        <v>4</v>
      </c>
      <c r="G11" s="47"/>
    </row>
    <row r="12" spans="1:8" x14ac:dyDescent="0.25">
      <c r="A12" s="33" t="s">
        <v>5</v>
      </c>
      <c r="B12" s="34" t="s">
        <v>6</v>
      </c>
      <c r="C12" s="35" t="s">
        <v>7</v>
      </c>
      <c r="D12" s="34" t="s">
        <v>6</v>
      </c>
      <c r="E12" s="35" t="s">
        <v>8</v>
      </c>
      <c r="F12" s="34" t="s">
        <v>6</v>
      </c>
      <c r="G12" s="35" t="s">
        <v>8</v>
      </c>
    </row>
    <row r="13" spans="1:8" x14ac:dyDescent="0.25">
      <c r="A13" s="39" t="s">
        <v>9</v>
      </c>
      <c r="B13" s="10">
        <f t="shared" ref="B13:G13" si="0">B31</f>
        <v>3734.7259999999997</v>
      </c>
      <c r="C13" s="11">
        <f t="shared" si="0"/>
        <v>5.5111658758902236</v>
      </c>
      <c r="D13" s="10">
        <f t="shared" si="0"/>
        <v>260885.68299999999</v>
      </c>
      <c r="E13" s="11">
        <f t="shared" si="0"/>
        <v>2.2935668648363503</v>
      </c>
      <c r="F13" s="10">
        <f t="shared" si="0"/>
        <v>138216.845</v>
      </c>
      <c r="G13" s="11">
        <f t="shared" si="0"/>
        <v>0.33328230142281146</v>
      </c>
    </row>
    <row r="14" spans="1:8" x14ac:dyDescent="0.25">
      <c r="A14" s="40" t="s">
        <v>10</v>
      </c>
      <c r="B14" s="23">
        <f t="shared" ref="B14:G14" si="1">H31</f>
        <v>234.75900000000001</v>
      </c>
      <c r="C14" s="24">
        <f t="shared" si="1"/>
        <v>5.4885468799918185</v>
      </c>
      <c r="D14" s="23">
        <f t="shared" si="1"/>
        <v>13037.428</v>
      </c>
      <c r="E14" s="24">
        <f t="shared" si="1"/>
        <v>2.2021832992673072</v>
      </c>
      <c r="F14" s="12">
        <f t="shared" si="1"/>
        <v>9036.9369999999999</v>
      </c>
      <c r="G14" s="25">
        <f t="shared" si="1"/>
        <v>0.59467654516126423</v>
      </c>
    </row>
    <row r="15" spans="1:8" x14ac:dyDescent="0.25">
      <c r="A15" s="33" t="s">
        <v>11</v>
      </c>
      <c r="B15" s="36">
        <f>SUM(B13:B14)</f>
        <v>3969.4849999999997</v>
      </c>
      <c r="C15" s="37">
        <f>((B13*C13)+(B14*C14))/B15</f>
        <v>5.5098281676338337</v>
      </c>
      <c r="D15" s="36">
        <f>SUM(D13:D14)</f>
        <v>273923.11099999998</v>
      </c>
      <c r="E15" s="37">
        <f>((D13*E13)+(D14*E14))/D15</f>
        <v>2.2892174448398399</v>
      </c>
      <c r="F15" s="36">
        <f>SUM(F13:F14)</f>
        <v>147253.78200000001</v>
      </c>
      <c r="G15" s="37">
        <f>((F13*G13)+(F14*G14))/F15</f>
        <v>0.3493240171651415</v>
      </c>
    </row>
    <row r="18" spans="1:13" ht="15.75" x14ac:dyDescent="0.25">
      <c r="A18" s="42" t="s">
        <v>38</v>
      </c>
    </row>
    <row r="19" spans="1:13" x14ac:dyDescent="0.25">
      <c r="A19" s="9" t="s">
        <v>23</v>
      </c>
    </row>
    <row r="20" spans="1:13" x14ac:dyDescent="0.25">
      <c r="B20" s="43" t="s">
        <v>9</v>
      </c>
      <c r="C20" s="44"/>
      <c r="D20" s="44"/>
      <c r="E20" s="44"/>
      <c r="F20" s="44"/>
      <c r="G20" s="45"/>
      <c r="H20" s="43" t="s">
        <v>10</v>
      </c>
      <c r="I20" s="44"/>
      <c r="J20" s="44"/>
      <c r="K20" s="44"/>
      <c r="L20" s="44"/>
      <c r="M20" s="45"/>
    </row>
    <row r="21" spans="1:13" x14ac:dyDescent="0.25">
      <c r="B21" s="46" t="s">
        <v>2</v>
      </c>
      <c r="C21" s="47"/>
      <c r="D21" s="46" t="s">
        <v>3</v>
      </c>
      <c r="E21" s="47"/>
      <c r="F21" s="46" t="s">
        <v>4</v>
      </c>
      <c r="G21" s="47"/>
      <c r="H21" s="46" t="s">
        <v>2</v>
      </c>
      <c r="I21" s="47"/>
      <c r="J21" s="46" t="s">
        <v>3</v>
      </c>
      <c r="K21" s="47"/>
      <c r="L21" s="46" t="s">
        <v>4</v>
      </c>
      <c r="M21" s="47"/>
    </row>
    <row r="22" spans="1:13" x14ac:dyDescent="0.25">
      <c r="A22" s="33" t="s">
        <v>12</v>
      </c>
      <c r="B22" s="34" t="s">
        <v>6</v>
      </c>
      <c r="C22" s="35" t="s">
        <v>7</v>
      </c>
      <c r="D22" s="34" t="s">
        <v>6</v>
      </c>
      <c r="E22" s="35" t="s">
        <v>8</v>
      </c>
      <c r="F22" s="34" t="s">
        <v>6</v>
      </c>
      <c r="G22" s="35" t="s">
        <v>8</v>
      </c>
      <c r="H22" s="34" t="s">
        <v>6</v>
      </c>
      <c r="I22" s="35" t="s">
        <v>7</v>
      </c>
      <c r="J22" s="34" t="s">
        <v>6</v>
      </c>
      <c r="K22" s="35" t="s">
        <v>8</v>
      </c>
      <c r="L22" s="34" t="s">
        <v>6</v>
      </c>
      <c r="M22" s="35" t="s">
        <v>8</v>
      </c>
    </row>
    <row r="23" spans="1:13" x14ac:dyDescent="0.25">
      <c r="A23" s="39" t="s">
        <v>13</v>
      </c>
      <c r="B23" s="10">
        <v>1619.653</v>
      </c>
      <c r="C23" s="11">
        <v>5.2005639485741701</v>
      </c>
      <c r="D23" s="10">
        <v>24393.010999999999</v>
      </c>
      <c r="E23" s="11">
        <v>1.69491939793738</v>
      </c>
      <c r="F23" s="10">
        <v>10852.79</v>
      </c>
      <c r="G23" s="11">
        <v>0.19848898052943101</v>
      </c>
      <c r="H23" s="10">
        <v>0</v>
      </c>
      <c r="I23" s="15">
        <v>0</v>
      </c>
      <c r="J23" s="10">
        <v>0</v>
      </c>
      <c r="K23" s="15">
        <v>0</v>
      </c>
      <c r="L23" s="10">
        <v>0</v>
      </c>
      <c r="M23" s="15">
        <v>0</v>
      </c>
    </row>
    <row r="24" spans="1:13" x14ac:dyDescent="0.25">
      <c r="A24" s="40" t="s">
        <v>14</v>
      </c>
      <c r="B24" s="12">
        <v>519.89800000000002</v>
      </c>
      <c r="C24" s="13">
        <v>5.9225904081185199</v>
      </c>
      <c r="D24" s="12">
        <v>37695.345999999998</v>
      </c>
      <c r="E24" s="13">
        <v>2.0371022288268699</v>
      </c>
      <c r="F24" s="12">
        <v>19433.215</v>
      </c>
      <c r="G24" s="13">
        <v>0.24163183868443799</v>
      </c>
      <c r="H24" s="12">
        <v>0</v>
      </c>
      <c r="I24" s="14">
        <v>0</v>
      </c>
      <c r="J24" s="12">
        <v>0</v>
      </c>
      <c r="K24" s="14">
        <v>0</v>
      </c>
      <c r="L24" s="12">
        <v>0</v>
      </c>
      <c r="M24" s="14">
        <v>0</v>
      </c>
    </row>
    <row r="25" spans="1:13" x14ac:dyDescent="0.25">
      <c r="A25" s="40" t="s">
        <v>15</v>
      </c>
      <c r="B25" s="12">
        <v>1421.837</v>
      </c>
      <c r="C25" s="13">
        <v>5.4248970149180202</v>
      </c>
      <c r="D25" s="12">
        <v>51946.249000000003</v>
      </c>
      <c r="E25" s="13">
        <v>2.2339492790326401</v>
      </c>
      <c r="F25" s="12">
        <v>26364.508000000002</v>
      </c>
      <c r="G25" s="13">
        <v>0.27743934565363398</v>
      </c>
      <c r="H25" s="12">
        <v>147.77000000000001</v>
      </c>
      <c r="I25" s="13">
        <v>5.2893573391080704</v>
      </c>
      <c r="J25" s="12">
        <v>843.56899999999996</v>
      </c>
      <c r="K25" s="13">
        <v>1.28573061598992</v>
      </c>
      <c r="L25" s="12">
        <v>220.964</v>
      </c>
      <c r="M25" s="13">
        <v>0.36899321156387499</v>
      </c>
    </row>
    <row r="26" spans="1:13" x14ac:dyDescent="0.25">
      <c r="A26" s="40" t="s">
        <v>24</v>
      </c>
      <c r="B26" s="12">
        <v>18.463999999999999</v>
      </c>
      <c r="C26" s="13">
        <v>11.3546973028596</v>
      </c>
      <c r="D26" s="12">
        <v>64243.232000000004</v>
      </c>
      <c r="E26" s="13">
        <v>2.7315864360778099</v>
      </c>
      <c r="F26" s="16">
        <v>17207.136999999999</v>
      </c>
      <c r="G26" s="26">
        <v>0.35486233793570698</v>
      </c>
      <c r="H26" s="12">
        <v>0</v>
      </c>
      <c r="I26" s="14">
        <v>0</v>
      </c>
      <c r="J26" s="12">
        <v>948.10299999999995</v>
      </c>
      <c r="K26" s="13">
        <v>2.01817084325226</v>
      </c>
      <c r="L26" s="12">
        <v>8.6839999999999993</v>
      </c>
      <c r="M26" s="13">
        <v>0.65400000000000003</v>
      </c>
    </row>
    <row r="27" spans="1:13" x14ac:dyDescent="0.25">
      <c r="A27" s="40" t="s">
        <v>16</v>
      </c>
      <c r="B27" s="12">
        <v>43.277999999999999</v>
      </c>
      <c r="C27" s="13">
        <v>11.1452538472203</v>
      </c>
      <c r="D27" s="12">
        <v>9490.1859999999997</v>
      </c>
      <c r="E27" s="13">
        <v>2.8490644145436099</v>
      </c>
      <c r="F27" s="12">
        <v>30586.307000000001</v>
      </c>
      <c r="G27" s="13">
        <v>0.33802897159176498</v>
      </c>
      <c r="H27" s="12">
        <v>0</v>
      </c>
      <c r="I27" s="14">
        <v>0</v>
      </c>
      <c r="J27" s="12">
        <v>2311.0030000000002</v>
      </c>
      <c r="K27" s="13">
        <v>1.9342306924742201</v>
      </c>
      <c r="L27" s="12">
        <v>1533.78</v>
      </c>
      <c r="M27" s="13">
        <v>0.51913262462673904</v>
      </c>
    </row>
    <row r="28" spans="1:13" x14ac:dyDescent="0.25">
      <c r="A28" s="40" t="s">
        <v>17</v>
      </c>
      <c r="B28" s="12">
        <v>0</v>
      </c>
      <c r="C28" s="14">
        <v>0</v>
      </c>
      <c r="D28" s="12">
        <v>19899.656999999999</v>
      </c>
      <c r="E28" s="13">
        <v>2.0663440015574102</v>
      </c>
      <c r="F28" s="12">
        <v>9628.5249999999996</v>
      </c>
      <c r="G28" s="13">
        <v>0.35572383900960902</v>
      </c>
      <c r="H28" s="12">
        <v>86.989000000000004</v>
      </c>
      <c r="I28" s="13">
        <v>5.8269142420306004</v>
      </c>
      <c r="J28" s="12">
        <v>3328.413</v>
      </c>
      <c r="K28" s="13">
        <v>1.8833873386505799</v>
      </c>
      <c r="L28" s="12">
        <v>1546.048</v>
      </c>
      <c r="M28" s="13">
        <v>0.44281631488802398</v>
      </c>
    </row>
    <row r="29" spans="1:13" x14ac:dyDescent="0.25">
      <c r="A29" s="40" t="s">
        <v>18</v>
      </c>
      <c r="B29" s="12">
        <v>8.8539999999999992</v>
      </c>
      <c r="C29" s="13">
        <v>9.9287324373164694</v>
      </c>
      <c r="D29" s="12">
        <v>31881.599999999999</v>
      </c>
      <c r="E29" s="13">
        <v>2.6281964619717999</v>
      </c>
      <c r="F29" s="12">
        <v>21362.030999999999</v>
      </c>
      <c r="G29" s="13">
        <v>0.498350891261229</v>
      </c>
      <c r="H29" s="12">
        <v>0</v>
      </c>
      <c r="I29" s="14">
        <v>0</v>
      </c>
      <c r="J29" s="12">
        <v>5606.34</v>
      </c>
      <c r="K29" s="13">
        <v>2.6709165072043399</v>
      </c>
      <c r="L29" s="12">
        <v>5727.4610000000002</v>
      </c>
      <c r="M29" s="13">
        <v>0.66451616292105697</v>
      </c>
    </row>
    <row r="30" spans="1:13" x14ac:dyDescent="0.25">
      <c r="A30" s="41" t="s">
        <v>19</v>
      </c>
      <c r="B30" s="18">
        <v>102.742</v>
      </c>
      <c r="C30" s="19">
        <v>5.7154509061532801</v>
      </c>
      <c r="D30" s="18">
        <v>21336.401999999998</v>
      </c>
      <c r="E30" s="19">
        <v>1.7221869979765101</v>
      </c>
      <c r="F30" s="18">
        <v>2782.3319999999999</v>
      </c>
      <c r="G30" s="19">
        <v>0.49768605040663699</v>
      </c>
      <c r="H30" s="18">
        <v>0</v>
      </c>
      <c r="I30" s="20">
        <v>0</v>
      </c>
      <c r="J30" s="18">
        <v>0</v>
      </c>
      <c r="K30" s="20">
        <v>0</v>
      </c>
      <c r="L30" s="18">
        <v>0</v>
      </c>
      <c r="M30" s="20">
        <v>0</v>
      </c>
    </row>
    <row r="31" spans="1:13" x14ac:dyDescent="0.25">
      <c r="A31" s="33" t="s">
        <v>11</v>
      </c>
      <c r="B31" s="36">
        <f>SUM(B23:B30)</f>
        <v>3734.7259999999997</v>
      </c>
      <c r="C31" s="37">
        <f>((B23*C23)+(B24*C24)+(B25*C25)+(B26*C26)+(B27*C27)+(B28*C28)+(B29*C29)+(B30*C30))/B31</f>
        <v>5.5111658758902236</v>
      </c>
      <c r="D31" s="36">
        <f>SUM(D23:D30)</f>
        <v>260885.68299999999</v>
      </c>
      <c r="E31" s="37">
        <f>((D23*E23)+(D24*E24)+(D25*E25)+(D26*E26)+(D27*E27)+(D28*E28)+(D29*E29)+(D30*E30))/D31</f>
        <v>2.2935668648363503</v>
      </c>
      <c r="F31" s="36">
        <f>SUM(F23:F30)</f>
        <v>138216.845</v>
      </c>
      <c r="G31" s="37">
        <f>((F23*G23)+(F24*G24)+(F25*G25)+(F26*G26)+(F27*G27)+(F28*G28)+(F29*G29)+(F30*G30))/F31</f>
        <v>0.33328230142281146</v>
      </c>
      <c r="H31" s="36">
        <f>SUM(H23:H30)</f>
        <v>234.75900000000001</v>
      </c>
      <c r="I31" s="37">
        <f>((H23*I23)+(H24*I24)+(H25*I25)+(H26*I26)+(H27*I27)+(H28*I28)+(H29*I29)+(H30*I30))/H31</f>
        <v>5.4885468799918185</v>
      </c>
      <c r="J31" s="36">
        <f>SUM(J23:J30)</f>
        <v>13037.428</v>
      </c>
      <c r="K31" s="37">
        <f>((J23*K23)+(J24*K24)+(J25*K25)+(J26*K26)+(J27*K27)+(J28*K28)+(J29*K29)+(J30*K30))/J31</f>
        <v>2.2021832992673072</v>
      </c>
      <c r="L31" s="36">
        <f>SUM(L23:L30)</f>
        <v>9036.9369999999999</v>
      </c>
      <c r="M31" s="37">
        <f>((L23*M23)+(L24*M24)+(L25*M25)+(L26*M26)+(L27*M27)+(L28*M28)+(L29*M29)+(L30*M30))/L31</f>
        <v>0.59467654516126423</v>
      </c>
    </row>
    <row r="34" spans="1:1" ht="15.75" x14ac:dyDescent="0.25">
      <c r="A34" s="42" t="s">
        <v>20</v>
      </c>
    </row>
    <row r="35" spans="1:1" x14ac:dyDescent="0.25">
      <c r="A35" s="21" t="s">
        <v>21</v>
      </c>
    </row>
    <row r="36" spans="1:1" x14ac:dyDescent="0.25">
      <c r="A36" s="22" t="s">
        <v>22</v>
      </c>
    </row>
  </sheetData>
  <mergeCells count="12">
    <mergeCell ref="L21:M21"/>
    <mergeCell ref="B10:G10"/>
    <mergeCell ref="B11:C11"/>
    <mergeCell ref="D11:E11"/>
    <mergeCell ref="F11:G11"/>
    <mergeCell ref="B20:G20"/>
    <mergeCell ref="H20:M20"/>
    <mergeCell ref="B21:C21"/>
    <mergeCell ref="D21:E21"/>
    <mergeCell ref="F21:G21"/>
    <mergeCell ref="H21:I21"/>
    <mergeCell ref="J21:K21"/>
  </mergeCells>
  <pageMargins left="0.7" right="0.7" top="0.75" bottom="0.75" header="0.3" footer="0.3"/>
  <ignoredErrors>
    <ignoredError sqref="C31:L31 C15:D15 E15:F15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>
      <selection activeCell="A6" sqref="A6"/>
    </sheetView>
  </sheetViews>
  <sheetFormatPr baseColWidth="10" defaultRowHeight="13.5" x14ac:dyDescent="0.25"/>
  <cols>
    <col min="1" max="1" width="19.42578125" style="9" customWidth="1"/>
    <col min="2" max="13" width="8.7109375" style="9" customWidth="1"/>
    <col min="14" max="16384" width="11.42578125" style="9"/>
  </cols>
  <sheetData>
    <row r="1" spans="1:8" s="30" customFormat="1" ht="30" x14ac:dyDescent="0.5">
      <c r="A1" s="27" t="s">
        <v>25</v>
      </c>
      <c r="B1" s="28"/>
      <c r="C1" s="29"/>
      <c r="D1" s="29"/>
      <c r="E1" s="29"/>
      <c r="F1" s="29"/>
      <c r="G1" s="29"/>
      <c r="H1" s="29"/>
    </row>
    <row r="2" spans="1:8" s="1" customFormat="1" ht="18.75" x14ac:dyDescent="0.3">
      <c r="A2" s="30" t="s">
        <v>0</v>
      </c>
      <c r="B2" s="31"/>
      <c r="C2" s="32"/>
      <c r="D2" s="32"/>
      <c r="E2" s="32"/>
      <c r="F2" s="32"/>
      <c r="G2" s="32"/>
      <c r="H2" s="32"/>
    </row>
    <row r="3" spans="1:8" s="2" customFormat="1" x14ac:dyDescent="0.25">
      <c r="B3" s="3"/>
      <c r="C3" s="4"/>
      <c r="D3" s="4"/>
      <c r="E3" s="4"/>
      <c r="F3" s="4"/>
      <c r="G3" s="4"/>
      <c r="H3" s="4"/>
    </row>
    <row r="4" spans="1:8" s="2" customFormat="1" x14ac:dyDescent="0.25">
      <c r="A4" s="5" t="s">
        <v>1</v>
      </c>
      <c r="B4" s="3"/>
      <c r="C4" s="4"/>
      <c r="D4" s="4"/>
      <c r="E4" s="4"/>
      <c r="F4" s="4"/>
      <c r="G4" s="4"/>
      <c r="H4" s="4"/>
    </row>
    <row r="5" spans="1:8" x14ac:dyDescent="0.25">
      <c r="A5" s="6" t="s">
        <v>55</v>
      </c>
      <c r="B5" s="7"/>
      <c r="C5" s="8"/>
      <c r="D5" s="8"/>
      <c r="E5" s="8"/>
      <c r="F5" s="8"/>
      <c r="G5" s="8"/>
      <c r="H5" s="8"/>
    </row>
    <row r="8" spans="1:8" ht="15.75" x14ac:dyDescent="0.25">
      <c r="A8" s="42" t="s">
        <v>41</v>
      </c>
    </row>
    <row r="9" spans="1:8" x14ac:dyDescent="0.25">
      <c r="A9" s="9" t="s">
        <v>23</v>
      </c>
    </row>
    <row r="10" spans="1:8" x14ac:dyDescent="0.25">
      <c r="B10" s="43" t="s">
        <v>27</v>
      </c>
      <c r="C10" s="44"/>
      <c r="D10" s="44"/>
      <c r="E10" s="44"/>
      <c r="F10" s="44"/>
      <c r="G10" s="45"/>
    </row>
    <row r="11" spans="1:8" x14ac:dyDescent="0.25">
      <c r="B11" s="46" t="s">
        <v>2</v>
      </c>
      <c r="C11" s="47"/>
      <c r="D11" s="46" t="s">
        <v>3</v>
      </c>
      <c r="E11" s="47"/>
      <c r="F11" s="46" t="s">
        <v>4</v>
      </c>
      <c r="G11" s="47"/>
    </row>
    <row r="12" spans="1:8" x14ac:dyDescent="0.25">
      <c r="A12" s="33" t="s">
        <v>5</v>
      </c>
      <c r="B12" s="34" t="s">
        <v>6</v>
      </c>
      <c r="C12" s="35" t="s">
        <v>7</v>
      </c>
      <c r="D12" s="34" t="s">
        <v>6</v>
      </c>
      <c r="E12" s="35" t="s">
        <v>8</v>
      </c>
      <c r="F12" s="34" t="s">
        <v>6</v>
      </c>
      <c r="G12" s="35" t="s">
        <v>8</v>
      </c>
    </row>
    <row r="13" spans="1:8" x14ac:dyDescent="0.25">
      <c r="A13" s="39" t="s">
        <v>9</v>
      </c>
      <c r="B13" s="10">
        <f t="shared" ref="B13:G13" si="0">B31</f>
        <v>1321.4159999999999</v>
      </c>
      <c r="C13" s="11">
        <f t="shared" si="0"/>
        <v>5.7233422184989475</v>
      </c>
      <c r="D13" s="10">
        <f t="shared" si="0"/>
        <v>236519.76</v>
      </c>
      <c r="E13" s="11">
        <f t="shared" si="0"/>
        <v>2.5312377681763256</v>
      </c>
      <c r="F13" s="10">
        <f t="shared" si="0"/>
        <v>162121.04599999997</v>
      </c>
      <c r="G13" s="11">
        <f t="shared" si="0"/>
        <v>0.45684513745982158</v>
      </c>
    </row>
    <row r="14" spans="1:8" x14ac:dyDescent="0.25">
      <c r="A14" s="40" t="s">
        <v>10</v>
      </c>
      <c r="B14" s="23">
        <f t="shared" ref="B14:G14" si="1">H31</f>
        <v>84.191000000000003</v>
      </c>
      <c r="C14" s="24">
        <f t="shared" si="1"/>
        <v>6.3875520305020705</v>
      </c>
      <c r="D14" s="23">
        <f t="shared" si="1"/>
        <v>11761.337</v>
      </c>
      <c r="E14" s="24">
        <f t="shared" si="1"/>
        <v>2.4644474089127786</v>
      </c>
      <c r="F14" s="12">
        <f t="shared" si="1"/>
        <v>10636.286</v>
      </c>
      <c r="G14" s="25">
        <f t="shared" si="1"/>
        <v>0.83625940361137363</v>
      </c>
    </row>
    <row r="15" spans="1:8" x14ac:dyDescent="0.25">
      <c r="A15" s="33" t="s">
        <v>11</v>
      </c>
      <c r="B15" s="36">
        <f>SUM(B13:B14)</f>
        <v>1405.607</v>
      </c>
      <c r="C15" s="37">
        <f>((B13*C13)+(B14*C14))/B15</f>
        <v>5.7631260900095151</v>
      </c>
      <c r="D15" s="36">
        <f>SUM(D13:D14)</f>
        <v>248281.09700000001</v>
      </c>
      <c r="E15" s="37">
        <f>((D13*E13)+(D14*E14))/D15</f>
        <v>2.5280738385290773</v>
      </c>
      <c r="F15" s="36">
        <f>SUM(F13:F14)</f>
        <v>172757.33199999997</v>
      </c>
      <c r="G15" s="37">
        <f>((F13*G13)+(F14*G14))/F15</f>
        <v>0.4802048328229569</v>
      </c>
    </row>
    <row r="18" spans="1:13" ht="15.75" x14ac:dyDescent="0.25">
      <c r="A18" s="42" t="s">
        <v>42</v>
      </c>
    </row>
    <row r="19" spans="1:13" x14ac:dyDescent="0.25">
      <c r="A19" s="9" t="s">
        <v>23</v>
      </c>
    </row>
    <row r="20" spans="1:13" x14ac:dyDescent="0.25">
      <c r="B20" s="43" t="s">
        <v>9</v>
      </c>
      <c r="C20" s="44"/>
      <c r="D20" s="44"/>
      <c r="E20" s="44"/>
      <c r="F20" s="44"/>
      <c r="G20" s="45"/>
      <c r="H20" s="43" t="s">
        <v>10</v>
      </c>
      <c r="I20" s="44"/>
      <c r="J20" s="44"/>
      <c r="K20" s="44"/>
      <c r="L20" s="44"/>
      <c r="M20" s="45"/>
    </row>
    <row r="21" spans="1:13" x14ac:dyDescent="0.25">
      <c r="B21" s="46" t="s">
        <v>2</v>
      </c>
      <c r="C21" s="47"/>
      <c r="D21" s="46" t="s">
        <v>3</v>
      </c>
      <c r="E21" s="47"/>
      <c r="F21" s="46" t="s">
        <v>4</v>
      </c>
      <c r="G21" s="47"/>
      <c r="H21" s="46" t="s">
        <v>2</v>
      </c>
      <c r="I21" s="47"/>
      <c r="J21" s="46" t="s">
        <v>3</v>
      </c>
      <c r="K21" s="47"/>
      <c r="L21" s="46" t="s">
        <v>4</v>
      </c>
      <c r="M21" s="47"/>
    </row>
    <row r="22" spans="1:13" x14ac:dyDescent="0.25">
      <c r="A22" s="33" t="s">
        <v>12</v>
      </c>
      <c r="B22" s="34" t="s">
        <v>6</v>
      </c>
      <c r="C22" s="35" t="s">
        <v>7</v>
      </c>
      <c r="D22" s="34" t="s">
        <v>6</v>
      </c>
      <c r="E22" s="35" t="s">
        <v>8</v>
      </c>
      <c r="F22" s="34" t="s">
        <v>6</v>
      </c>
      <c r="G22" s="35" t="s">
        <v>8</v>
      </c>
      <c r="H22" s="34" t="s">
        <v>6</v>
      </c>
      <c r="I22" s="35" t="s">
        <v>7</v>
      </c>
      <c r="J22" s="34" t="s">
        <v>6</v>
      </c>
      <c r="K22" s="35" t="s">
        <v>8</v>
      </c>
      <c r="L22" s="34" t="s">
        <v>6</v>
      </c>
      <c r="M22" s="35" t="s">
        <v>8</v>
      </c>
    </row>
    <row r="23" spans="1:13" x14ac:dyDescent="0.25">
      <c r="A23" s="39" t="s">
        <v>13</v>
      </c>
      <c r="B23" s="10">
        <v>862.15200000000004</v>
      </c>
      <c r="C23" s="11">
        <v>5.94435273942414</v>
      </c>
      <c r="D23" s="10">
        <v>23924.058000000001</v>
      </c>
      <c r="E23" s="11">
        <v>2.0330296808760502</v>
      </c>
      <c r="F23" s="10">
        <v>16760.582999999999</v>
      </c>
      <c r="G23" s="11">
        <v>0.234089039563839</v>
      </c>
      <c r="H23" s="10">
        <v>0</v>
      </c>
      <c r="I23" s="15">
        <v>0</v>
      </c>
      <c r="J23" s="10">
        <v>0</v>
      </c>
      <c r="K23" s="15">
        <v>0</v>
      </c>
      <c r="L23" s="10">
        <v>0</v>
      </c>
      <c r="M23" s="15">
        <v>0</v>
      </c>
    </row>
    <row r="24" spans="1:13" x14ac:dyDescent="0.25">
      <c r="A24" s="40" t="s">
        <v>14</v>
      </c>
      <c r="B24" s="12">
        <v>12.345000000000001</v>
      </c>
      <c r="C24" s="13">
        <v>6.7750000000000004</v>
      </c>
      <c r="D24" s="12">
        <v>35696.536</v>
      </c>
      <c r="E24" s="13">
        <v>2.4314537709205202</v>
      </c>
      <c r="F24" s="12">
        <v>20382.316999999999</v>
      </c>
      <c r="G24" s="13">
        <v>0.34473275256193903</v>
      </c>
      <c r="H24" s="12">
        <v>0</v>
      </c>
      <c r="I24" s="14">
        <v>0</v>
      </c>
      <c r="J24" s="12">
        <v>0</v>
      </c>
      <c r="K24" s="14">
        <v>0</v>
      </c>
      <c r="L24" s="12">
        <v>0</v>
      </c>
      <c r="M24" s="14">
        <v>0</v>
      </c>
    </row>
    <row r="25" spans="1:13" x14ac:dyDescent="0.25">
      <c r="A25" s="40" t="s">
        <v>15</v>
      </c>
      <c r="B25" s="12">
        <v>378.52800000000002</v>
      </c>
      <c r="C25" s="13">
        <v>4.31053540292924</v>
      </c>
      <c r="D25" s="12">
        <v>47039.703999999998</v>
      </c>
      <c r="E25" s="13">
        <v>2.5303270154718698</v>
      </c>
      <c r="F25" s="12">
        <v>31519.600999999999</v>
      </c>
      <c r="G25" s="13">
        <v>0.40437210267985302</v>
      </c>
      <c r="H25" s="12">
        <v>0</v>
      </c>
      <c r="I25" s="14">
        <v>0</v>
      </c>
      <c r="J25" s="12">
        <v>720.774</v>
      </c>
      <c r="K25" s="13">
        <v>1.08882551951097</v>
      </c>
      <c r="L25" s="12">
        <v>220.262</v>
      </c>
      <c r="M25" s="13">
        <v>0.54548365582805902</v>
      </c>
    </row>
    <row r="26" spans="1:13" x14ac:dyDescent="0.25">
      <c r="A26" s="40" t="s">
        <v>24</v>
      </c>
      <c r="B26" s="12">
        <v>13.885</v>
      </c>
      <c r="C26" s="13">
        <v>11.2423874684912</v>
      </c>
      <c r="D26" s="12">
        <v>55527.114999999998</v>
      </c>
      <c r="E26" s="13">
        <v>2.8921094169758299</v>
      </c>
      <c r="F26" s="16">
        <v>21319.260999999999</v>
      </c>
      <c r="G26" s="26">
        <v>0.48197667850682102</v>
      </c>
      <c r="H26" s="12">
        <v>0</v>
      </c>
      <c r="I26" s="14">
        <v>0</v>
      </c>
      <c r="J26" s="12">
        <v>938.02700000000004</v>
      </c>
      <c r="K26" s="13">
        <v>2.3508900948480198</v>
      </c>
      <c r="L26" s="12">
        <v>8.673</v>
      </c>
      <c r="M26" s="13">
        <v>0.94899999999999995</v>
      </c>
    </row>
    <row r="27" spans="1:13" x14ac:dyDescent="0.25">
      <c r="A27" s="40" t="s">
        <v>16</v>
      </c>
      <c r="B27" s="12">
        <v>42.656999999999996</v>
      </c>
      <c r="C27" s="13">
        <v>11.2155113580421</v>
      </c>
      <c r="D27" s="12">
        <v>8631.8469999999998</v>
      </c>
      <c r="E27" s="13">
        <v>3.1674362997861301</v>
      </c>
      <c r="F27" s="12">
        <v>34165.815999999999</v>
      </c>
      <c r="G27" s="13">
        <v>0.48205856698988298</v>
      </c>
      <c r="H27" s="12">
        <v>0</v>
      </c>
      <c r="I27" s="14">
        <v>0</v>
      </c>
      <c r="J27" s="12">
        <v>2050.3910000000001</v>
      </c>
      <c r="K27" s="13">
        <v>2.1378213808975901</v>
      </c>
      <c r="L27" s="12">
        <v>1916.4380000000001</v>
      </c>
      <c r="M27" s="13">
        <v>0.71575278615848803</v>
      </c>
    </row>
    <row r="28" spans="1:13" x14ac:dyDescent="0.25">
      <c r="A28" s="40" t="s">
        <v>17</v>
      </c>
      <c r="B28" s="12">
        <v>0</v>
      </c>
      <c r="C28" s="14">
        <v>0</v>
      </c>
      <c r="D28" s="12">
        <v>17691.663</v>
      </c>
      <c r="E28" s="13">
        <v>2.34370529316549</v>
      </c>
      <c r="F28" s="12">
        <v>10634.405000000001</v>
      </c>
      <c r="G28" s="13">
        <v>0.53657978062712497</v>
      </c>
      <c r="H28" s="12">
        <v>84.191000000000003</v>
      </c>
      <c r="I28" s="13">
        <v>6.3875520305020697</v>
      </c>
      <c r="J28" s="12">
        <v>3141.8829999999998</v>
      </c>
      <c r="K28" s="13">
        <v>2.2903181340616401</v>
      </c>
      <c r="L28" s="12">
        <v>1931.864</v>
      </c>
      <c r="M28" s="13">
        <v>0.59597919418758305</v>
      </c>
    </row>
    <row r="29" spans="1:13" x14ac:dyDescent="0.25">
      <c r="A29" s="40" t="s">
        <v>18</v>
      </c>
      <c r="B29" s="12">
        <v>3.0489999999999999</v>
      </c>
      <c r="C29" s="13">
        <v>5.7795204985241098</v>
      </c>
      <c r="D29" s="12">
        <v>26917.046999999999</v>
      </c>
      <c r="E29" s="13">
        <v>2.6535543154492398</v>
      </c>
      <c r="F29" s="12">
        <v>23765.006000000001</v>
      </c>
      <c r="G29" s="13">
        <v>0.65749508908182097</v>
      </c>
      <c r="H29" s="12">
        <v>0</v>
      </c>
      <c r="I29" s="14">
        <v>0</v>
      </c>
      <c r="J29" s="12">
        <v>4910.2619999999997</v>
      </c>
      <c r="K29" s="13">
        <v>2.9358758571334902</v>
      </c>
      <c r="L29" s="12">
        <v>6559.049</v>
      </c>
      <c r="M29" s="13">
        <v>0.95185561214743197</v>
      </c>
    </row>
    <row r="30" spans="1:13" x14ac:dyDescent="0.25">
      <c r="A30" s="41" t="s">
        <v>19</v>
      </c>
      <c r="B30" s="18">
        <v>8.8000000000000007</v>
      </c>
      <c r="C30" s="19">
        <v>8.0161684090909109</v>
      </c>
      <c r="D30" s="18">
        <v>21091.79</v>
      </c>
      <c r="E30" s="19">
        <v>2.0580477227869198</v>
      </c>
      <c r="F30" s="18">
        <v>3574.0569999999998</v>
      </c>
      <c r="G30" s="19">
        <v>0.64121832640050203</v>
      </c>
      <c r="H30" s="18">
        <v>0</v>
      </c>
      <c r="I30" s="20">
        <v>0</v>
      </c>
      <c r="J30" s="18">
        <v>0</v>
      </c>
      <c r="K30" s="20">
        <v>0</v>
      </c>
      <c r="L30" s="18">
        <v>0</v>
      </c>
      <c r="M30" s="20">
        <v>0</v>
      </c>
    </row>
    <row r="31" spans="1:13" x14ac:dyDescent="0.25">
      <c r="A31" s="33" t="s">
        <v>11</v>
      </c>
      <c r="B31" s="36">
        <f>SUM(B23:B30)</f>
        <v>1321.4159999999999</v>
      </c>
      <c r="C31" s="37">
        <f>((B23*C23)+(B24*C24)+(B25*C25)+(B26*C26)+(B27*C27)+(B28*C28)+(B29*C29)+(B30*C30))/B31</f>
        <v>5.7233422184989475</v>
      </c>
      <c r="D31" s="36">
        <f>SUM(D23:D30)</f>
        <v>236519.76</v>
      </c>
      <c r="E31" s="37">
        <f>((D23*E23)+(D24*E24)+(D25*E25)+(D26*E26)+(D27*E27)+(D28*E28)+(D29*E29)+(D30*E30))/D31</f>
        <v>2.5312377681763256</v>
      </c>
      <c r="F31" s="36">
        <f>SUM(F23:F30)</f>
        <v>162121.04599999997</v>
      </c>
      <c r="G31" s="37">
        <f>((F23*G23)+(F24*G24)+(F25*G25)+(F26*G26)+(F27*G27)+(F28*G28)+(F29*G29)+(F30*G30))/F31</f>
        <v>0.45684513745982158</v>
      </c>
      <c r="H31" s="36">
        <f>SUM(H23:H30)</f>
        <v>84.191000000000003</v>
      </c>
      <c r="I31" s="37">
        <f>((H23*I23)+(H24*I24)+(H25*I25)+(H26*I26)+(H27*I27)+(H28*I28)+(H29*I29)+(H30*I30))/H31</f>
        <v>6.3875520305020705</v>
      </c>
      <c r="J31" s="36">
        <f>SUM(J23:J30)</f>
        <v>11761.337</v>
      </c>
      <c r="K31" s="37">
        <f>((J23*K23)+(J24*K24)+(J25*K25)+(J26*K26)+(J27*K27)+(J28*K28)+(J29*K29)+(J30*K30))/J31</f>
        <v>2.4644474089127786</v>
      </c>
      <c r="L31" s="36">
        <f>SUM(L23:L30)</f>
        <v>10636.286</v>
      </c>
      <c r="M31" s="37">
        <f>((L23*M23)+(L24*M24)+(L25*M25)+(L26*M26)+(L27*M27)+(L28*M28)+(L29*M29)+(L30*M30))/L31</f>
        <v>0.83625940361137363</v>
      </c>
    </row>
    <row r="34" spans="1:1" ht="15.75" x14ac:dyDescent="0.25">
      <c r="A34" s="42" t="s">
        <v>20</v>
      </c>
    </row>
    <row r="35" spans="1:1" x14ac:dyDescent="0.25">
      <c r="A35" s="21" t="s">
        <v>21</v>
      </c>
    </row>
    <row r="36" spans="1:1" x14ac:dyDescent="0.25">
      <c r="A36" s="22" t="s">
        <v>22</v>
      </c>
    </row>
  </sheetData>
  <mergeCells count="12">
    <mergeCell ref="L21:M21"/>
    <mergeCell ref="B10:G10"/>
    <mergeCell ref="B11:C11"/>
    <mergeCell ref="D11:E11"/>
    <mergeCell ref="F11:G11"/>
    <mergeCell ref="B20:G20"/>
    <mergeCell ref="H20:M20"/>
    <mergeCell ref="B21:C21"/>
    <mergeCell ref="D21:E21"/>
    <mergeCell ref="F21:G21"/>
    <mergeCell ref="H21:I21"/>
    <mergeCell ref="J21:K21"/>
  </mergeCells>
  <pageMargins left="0.7" right="0.7" top="0.75" bottom="0.75" header="0.3" footer="0.3"/>
  <ignoredErrors>
    <ignoredError sqref="D31:F31 G31:H31 C31 I31:J31 K31:L31 D15:F15 C1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>
      <selection activeCell="A6" sqref="A6"/>
    </sheetView>
  </sheetViews>
  <sheetFormatPr baseColWidth="10" defaultRowHeight="13.5" x14ac:dyDescent="0.25"/>
  <cols>
    <col min="1" max="1" width="19.42578125" style="9" customWidth="1"/>
    <col min="2" max="13" width="8.7109375" style="9" customWidth="1"/>
    <col min="14" max="16384" width="11.42578125" style="9"/>
  </cols>
  <sheetData>
    <row r="1" spans="1:8" s="30" customFormat="1" ht="30" x14ac:dyDescent="0.5">
      <c r="A1" s="27" t="s">
        <v>25</v>
      </c>
      <c r="B1" s="28"/>
      <c r="C1" s="29"/>
      <c r="D1" s="29"/>
      <c r="E1" s="29"/>
      <c r="F1" s="29"/>
      <c r="G1" s="29"/>
      <c r="H1" s="29"/>
    </row>
    <row r="2" spans="1:8" s="1" customFormat="1" ht="18.75" x14ac:dyDescent="0.3">
      <c r="A2" s="30" t="s">
        <v>0</v>
      </c>
      <c r="B2" s="31"/>
      <c r="C2" s="32"/>
      <c r="D2" s="32"/>
      <c r="E2" s="32"/>
      <c r="F2" s="32"/>
      <c r="G2" s="32"/>
      <c r="H2" s="32"/>
    </row>
    <row r="3" spans="1:8" s="2" customFormat="1" x14ac:dyDescent="0.25">
      <c r="B3" s="3"/>
      <c r="C3" s="4"/>
      <c r="D3" s="4"/>
      <c r="E3" s="4"/>
      <c r="F3" s="4"/>
      <c r="G3" s="4"/>
      <c r="H3" s="4"/>
    </row>
    <row r="4" spans="1:8" s="2" customFormat="1" x14ac:dyDescent="0.25">
      <c r="A4" s="5" t="s">
        <v>1</v>
      </c>
      <c r="B4" s="3"/>
      <c r="C4" s="4"/>
      <c r="D4" s="4"/>
      <c r="E4" s="4"/>
      <c r="F4" s="4"/>
      <c r="G4" s="4"/>
      <c r="H4" s="4"/>
    </row>
    <row r="5" spans="1:8" x14ac:dyDescent="0.25">
      <c r="A5" s="6" t="s">
        <v>58</v>
      </c>
      <c r="B5" s="7"/>
      <c r="C5" s="8"/>
      <c r="D5" s="8"/>
      <c r="E5" s="8"/>
      <c r="F5" s="8"/>
      <c r="G5" s="8"/>
      <c r="H5" s="8"/>
    </row>
    <row r="8" spans="1:8" ht="15.75" x14ac:dyDescent="0.25">
      <c r="A8" s="42" t="s">
        <v>44</v>
      </c>
    </row>
    <row r="9" spans="1:8" x14ac:dyDescent="0.25">
      <c r="A9" s="9" t="s">
        <v>23</v>
      </c>
    </row>
    <row r="10" spans="1:8" x14ac:dyDescent="0.25">
      <c r="B10" s="43" t="s">
        <v>27</v>
      </c>
      <c r="C10" s="44"/>
      <c r="D10" s="44"/>
      <c r="E10" s="44"/>
      <c r="F10" s="44"/>
      <c r="G10" s="45"/>
    </row>
    <row r="11" spans="1:8" x14ac:dyDescent="0.25">
      <c r="B11" s="46" t="s">
        <v>2</v>
      </c>
      <c r="C11" s="47"/>
      <c r="D11" s="46" t="s">
        <v>3</v>
      </c>
      <c r="E11" s="47"/>
      <c r="F11" s="46" t="s">
        <v>4</v>
      </c>
      <c r="G11" s="47"/>
    </row>
    <row r="12" spans="1:8" x14ac:dyDescent="0.25">
      <c r="A12" s="33" t="s">
        <v>5</v>
      </c>
      <c r="B12" s="34" t="s">
        <v>6</v>
      </c>
      <c r="C12" s="35" t="s">
        <v>7</v>
      </c>
      <c r="D12" s="34" t="s">
        <v>6</v>
      </c>
      <c r="E12" s="35" t="s">
        <v>8</v>
      </c>
      <c r="F12" s="34" t="s">
        <v>6</v>
      </c>
      <c r="G12" s="35" t="s">
        <v>8</v>
      </c>
    </row>
    <row r="13" spans="1:8" x14ac:dyDescent="0.25">
      <c r="A13" s="39" t="s">
        <v>9</v>
      </c>
      <c r="B13" s="10">
        <f t="shared" ref="B13:G13" si="0">B31</f>
        <v>391.34699999999992</v>
      </c>
      <c r="C13" s="11">
        <f t="shared" si="0"/>
        <v>6.4555520676024098</v>
      </c>
      <c r="D13" s="10">
        <f t="shared" si="0"/>
        <v>208613.984</v>
      </c>
      <c r="E13" s="11">
        <f t="shared" si="0"/>
        <v>2.8025134519745327</v>
      </c>
      <c r="F13" s="10">
        <f t="shared" si="0"/>
        <v>215765.87699999998</v>
      </c>
      <c r="G13" s="11">
        <f t="shared" si="0"/>
        <v>0.59094070395107001</v>
      </c>
    </row>
    <row r="14" spans="1:8" x14ac:dyDescent="0.25">
      <c r="A14" s="40" t="s">
        <v>10</v>
      </c>
      <c r="B14" s="23">
        <f t="shared" ref="B14:G14" si="1">H31</f>
        <v>80.230999999999995</v>
      </c>
      <c r="C14" s="24">
        <f t="shared" si="1"/>
        <v>7.04889778265259</v>
      </c>
      <c r="D14" s="23">
        <f t="shared" si="1"/>
        <v>9825.9089999999997</v>
      </c>
      <c r="E14" s="24">
        <f t="shared" si="1"/>
        <v>2.8520816005928809</v>
      </c>
      <c r="F14" s="12">
        <f t="shared" si="1"/>
        <v>13047.646000000001</v>
      </c>
      <c r="G14" s="25">
        <f t="shared" si="1"/>
        <v>1.0066616564397888</v>
      </c>
    </row>
    <row r="15" spans="1:8" x14ac:dyDescent="0.25">
      <c r="A15" s="33" t="s">
        <v>11</v>
      </c>
      <c r="B15" s="36">
        <f>SUM(B13:B14)</f>
        <v>471.57799999999992</v>
      </c>
      <c r="C15" s="37">
        <f>((B13*C13)+(B14*C14))/B15</f>
        <v>6.5564997794638433</v>
      </c>
      <c r="D15" s="36">
        <f>SUM(D13:D14)</f>
        <v>218439.89299999998</v>
      </c>
      <c r="E15" s="37">
        <f>((D13*E13)+(D14*E14))/D15</f>
        <v>2.8047431368133839</v>
      </c>
      <c r="F15" s="36">
        <f>SUM(F13:F14)</f>
        <v>228813.52299999999</v>
      </c>
      <c r="G15" s="37">
        <f>((F13*G13)+(F14*G14))/F15</f>
        <v>0.61464638249549597</v>
      </c>
    </row>
    <row r="18" spans="1:13" ht="15.75" x14ac:dyDescent="0.25">
      <c r="A18" s="42" t="s">
        <v>45</v>
      </c>
    </row>
    <row r="19" spans="1:13" x14ac:dyDescent="0.25">
      <c r="A19" s="9" t="s">
        <v>23</v>
      </c>
    </row>
    <row r="20" spans="1:13" x14ac:dyDescent="0.25">
      <c r="B20" s="43" t="s">
        <v>9</v>
      </c>
      <c r="C20" s="44"/>
      <c r="D20" s="44"/>
      <c r="E20" s="44"/>
      <c r="F20" s="44"/>
      <c r="G20" s="45"/>
      <c r="H20" s="43" t="s">
        <v>10</v>
      </c>
      <c r="I20" s="44"/>
      <c r="J20" s="44"/>
      <c r="K20" s="44"/>
      <c r="L20" s="44"/>
      <c r="M20" s="45"/>
    </row>
    <row r="21" spans="1:13" x14ac:dyDescent="0.25">
      <c r="B21" s="46" t="s">
        <v>2</v>
      </c>
      <c r="C21" s="47"/>
      <c r="D21" s="46" t="s">
        <v>3</v>
      </c>
      <c r="E21" s="47"/>
      <c r="F21" s="46" t="s">
        <v>4</v>
      </c>
      <c r="G21" s="47"/>
      <c r="H21" s="46" t="s">
        <v>2</v>
      </c>
      <c r="I21" s="47"/>
      <c r="J21" s="46" t="s">
        <v>3</v>
      </c>
      <c r="K21" s="47"/>
      <c r="L21" s="46" t="s">
        <v>4</v>
      </c>
      <c r="M21" s="47"/>
    </row>
    <row r="22" spans="1:13" x14ac:dyDescent="0.25">
      <c r="A22" s="33" t="s">
        <v>12</v>
      </c>
      <c r="B22" s="34" t="s">
        <v>6</v>
      </c>
      <c r="C22" s="35" t="s">
        <v>7</v>
      </c>
      <c r="D22" s="34" t="s">
        <v>6</v>
      </c>
      <c r="E22" s="35" t="s">
        <v>8</v>
      </c>
      <c r="F22" s="34" t="s">
        <v>6</v>
      </c>
      <c r="G22" s="35" t="s">
        <v>8</v>
      </c>
      <c r="H22" s="34" t="s">
        <v>6</v>
      </c>
      <c r="I22" s="35" t="s">
        <v>7</v>
      </c>
      <c r="J22" s="34" t="s">
        <v>6</v>
      </c>
      <c r="K22" s="35" t="s">
        <v>8</v>
      </c>
      <c r="L22" s="34" t="s">
        <v>6</v>
      </c>
      <c r="M22" s="35" t="s">
        <v>8</v>
      </c>
    </row>
    <row r="23" spans="1:13" x14ac:dyDescent="0.25">
      <c r="A23" s="39" t="s">
        <v>13</v>
      </c>
      <c r="B23" s="10">
        <v>222.31899999999999</v>
      </c>
      <c r="C23" s="11">
        <v>6.1328844003436496</v>
      </c>
      <c r="D23" s="10">
        <v>22939.179</v>
      </c>
      <c r="E23" s="11">
        <v>2.4098982599595198</v>
      </c>
      <c r="F23" s="10">
        <v>19869.48</v>
      </c>
      <c r="G23" s="11">
        <v>0.31948135819357099</v>
      </c>
      <c r="H23" s="10">
        <v>0</v>
      </c>
      <c r="I23" s="15">
        <v>0</v>
      </c>
      <c r="J23" s="10">
        <v>0</v>
      </c>
      <c r="K23" s="15">
        <v>0</v>
      </c>
      <c r="L23" s="10">
        <v>0</v>
      </c>
      <c r="M23" s="15">
        <v>0</v>
      </c>
    </row>
    <row r="24" spans="1:13" x14ac:dyDescent="0.25">
      <c r="A24" s="40" t="s">
        <v>14</v>
      </c>
      <c r="B24" s="12">
        <v>0</v>
      </c>
      <c r="C24" s="14">
        <v>0</v>
      </c>
      <c r="D24" s="12">
        <v>32488.38</v>
      </c>
      <c r="E24" s="13">
        <v>2.8865968690036299</v>
      </c>
      <c r="F24" s="12">
        <v>31446.929</v>
      </c>
      <c r="G24" s="13">
        <v>0.44863065592191798</v>
      </c>
      <c r="H24" s="12">
        <v>0</v>
      </c>
      <c r="I24" s="14">
        <v>0</v>
      </c>
      <c r="J24" s="12">
        <v>0</v>
      </c>
      <c r="K24" s="14">
        <v>0</v>
      </c>
      <c r="L24" s="12">
        <v>0</v>
      </c>
      <c r="M24" s="14">
        <v>0</v>
      </c>
    </row>
    <row r="25" spans="1:13" x14ac:dyDescent="0.25">
      <c r="A25" s="40" t="s">
        <v>15</v>
      </c>
      <c r="B25" s="12">
        <v>83.274000000000001</v>
      </c>
      <c r="C25" s="13">
        <v>7.1370195619280903</v>
      </c>
      <c r="D25" s="12">
        <v>40044.775000000001</v>
      </c>
      <c r="E25" s="13">
        <v>2.69567782680762</v>
      </c>
      <c r="F25" s="12">
        <v>46194.135000000002</v>
      </c>
      <c r="G25" s="13">
        <v>0.50808674514632601</v>
      </c>
      <c r="H25" s="12">
        <v>0</v>
      </c>
      <c r="I25" s="14">
        <v>0</v>
      </c>
      <c r="J25" s="12">
        <v>719.45299999999997</v>
      </c>
      <c r="K25" s="13">
        <v>1.69446611105937</v>
      </c>
      <c r="L25" s="12">
        <v>438.93799999999999</v>
      </c>
      <c r="M25" s="13">
        <v>0.47112458707152299</v>
      </c>
    </row>
    <row r="26" spans="1:13" x14ac:dyDescent="0.25">
      <c r="A26" s="40" t="s">
        <v>24</v>
      </c>
      <c r="B26" s="12">
        <v>10.881</v>
      </c>
      <c r="C26" s="13">
        <v>10.640202646815601</v>
      </c>
      <c r="D26" s="12">
        <v>47063.322999999997</v>
      </c>
      <c r="E26" s="13">
        <v>3.0859086802476701</v>
      </c>
      <c r="F26" s="16">
        <v>26399.651999999998</v>
      </c>
      <c r="G26" s="26">
        <v>0.66009871974827605</v>
      </c>
      <c r="H26" s="12">
        <v>0</v>
      </c>
      <c r="I26" s="14">
        <v>0</v>
      </c>
      <c r="J26" s="12">
        <v>927.93</v>
      </c>
      <c r="K26" s="13">
        <v>3.1665458967810101</v>
      </c>
      <c r="L26" s="12">
        <v>556.64</v>
      </c>
      <c r="M26" s="13">
        <v>0.144023199913768</v>
      </c>
    </row>
    <row r="27" spans="1:13" x14ac:dyDescent="0.25">
      <c r="A27" s="40" t="s">
        <v>16</v>
      </c>
      <c r="B27" s="12">
        <v>30.587</v>
      </c>
      <c r="C27" s="13">
        <v>11.6231051754013</v>
      </c>
      <c r="D27" s="12">
        <v>7461.2439999999997</v>
      </c>
      <c r="E27" s="13">
        <v>3.45885717207479</v>
      </c>
      <c r="F27" s="12">
        <v>39342.296999999999</v>
      </c>
      <c r="G27" s="13">
        <v>0.70028976139852706</v>
      </c>
      <c r="H27" s="12">
        <v>0</v>
      </c>
      <c r="I27" s="14">
        <v>0</v>
      </c>
      <c r="J27" s="12">
        <v>1473.4829999999999</v>
      </c>
      <c r="K27" s="13">
        <v>2.4091395387663099</v>
      </c>
      <c r="L27" s="12">
        <v>2237.1880000000001</v>
      </c>
      <c r="M27" s="13">
        <v>0.92456316500893099</v>
      </c>
    </row>
    <row r="28" spans="1:13" x14ac:dyDescent="0.25">
      <c r="A28" s="40" t="s">
        <v>17</v>
      </c>
      <c r="B28" s="12">
        <v>0</v>
      </c>
      <c r="C28" s="14">
        <v>0</v>
      </c>
      <c r="D28" s="12">
        <v>15386.569</v>
      </c>
      <c r="E28" s="13">
        <v>2.7330909866260602</v>
      </c>
      <c r="F28" s="12">
        <v>13247.111000000001</v>
      </c>
      <c r="G28" s="13">
        <v>0.72559446199250499</v>
      </c>
      <c r="H28" s="12">
        <v>80.230999999999995</v>
      </c>
      <c r="I28" s="13">
        <v>7.04889778265259</v>
      </c>
      <c r="J28" s="12">
        <v>2657.3449999999998</v>
      </c>
      <c r="K28" s="13">
        <v>2.5438922063187102</v>
      </c>
      <c r="L28" s="12">
        <v>2454.0439999999999</v>
      </c>
      <c r="M28" s="13">
        <v>0.76304426733995001</v>
      </c>
    </row>
    <row r="29" spans="1:13" x14ac:dyDescent="0.25">
      <c r="A29" s="40" t="s">
        <v>18</v>
      </c>
      <c r="B29" s="12">
        <v>35.573</v>
      </c>
      <c r="C29" s="13">
        <v>0.77136100413234798</v>
      </c>
      <c r="D29" s="12">
        <v>22692.761999999999</v>
      </c>
      <c r="E29" s="13">
        <v>2.7681284576112901</v>
      </c>
      <c r="F29" s="12">
        <v>30224.147000000001</v>
      </c>
      <c r="G29" s="13">
        <v>0.82063621084161598</v>
      </c>
      <c r="H29" s="12">
        <v>0</v>
      </c>
      <c r="I29" s="14">
        <v>0</v>
      </c>
      <c r="J29" s="12">
        <v>4047.6979999999999</v>
      </c>
      <c r="K29" s="13">
        <v>3.34932280446812</v>
      </c>
      <c r="L29" s="12">
        <v>7135.4759999999997</v>
      </c>
      <c r="M29" s="13">
        <v>1.24525610036387</v>
      </c>
    </row>
    <row r="30" spans="1:13" x14ac:dyDescent="0.25">
      <c r="A30" s="41" t="s">
        <v>19</v>
      </c>
      <c r="B30" s="18">
        <v>8.7129999999999992</v>
      </c>
      <c r="C30" s="19">
        <v>8.01611993572822</v>
      </c>
      <c r="D30" s="18">
        <v>20537.752</v>
      </c>
      <c r="E30" s="19">
        <v>2.5184778366687799</v>
      </c>
      <c r="F30" s="18">
        <v>9042.1260000000002</v>
      </c>
      <c r="G30" s="19">
        <v>0.46292017939143998</v>
      </c>
      <c r="H30" s="18">
        <v>0</v>
      </c>
      <c r="I30" s="20">
        <v>0</v>
      </c>
      <c r="J30" s="18">
        <v>0</v>
      </c>
      <c r="K30" s="20">
        <v>0</v>
      </c>
      <c r="L30" s="18">
        <v>225.36</v>
      </c>
      <c r="M30" s="20">
        <v>9.3807840788072402E-2</v>
      </c>
    </row>
    <row r="31" spans="1:13" x14ac:dyDescent="0.25">
      <c r="A31" s="33" t="s">
        <v>11</v>
      </c>
      <c r="B31" s="36">
        <f>SUM(B23:B30)</f>
        <v>391.34699999999992</v>
      </c>
      <c r="C31" s="37">
        <f>((B23*C23)+(B24*C24)+(B25*C25)+(B26*C26)+(B27*C27)+(B28*C28)+(B29*C29)+(B30*C30))/B31</f>
        <v>6.4555520676024098</v>
      </c>
      <c r="D31" s="36">
        <f>SUM(D23:D30)</f>
        <v>208613.984</v>
      </c>
      <c r="E31" s="37">
        <f>((D23*E23)+(D24*E24)+(D25*E25)+(D26*E26)+(D27*E27)+(D28*E28)+(D29*E29)+(D30*E30))/D31</f>
        <v>2.8025134519745327</v>
      </c>
      <c r="F31" s="36">
        <f>SUM(F23:F30)</f>
        <v>215765.87699999998</v>
      </c>
      <c r="G31" s="37">
        <f>((F23*G23)+(F24*G24)+(F25*G25)+(F26*G26)+(F27*G27)+(F28*G28)+(F29*G29)+(F30*G30))/F31</f>
        <v>0.59094070395107001</v>
      </c>
      <c r="H31" s="36">
        <f>SUM(H23:H30)</f>
        <v>80.230999999999995</v>
      </c>
      <c r="I31" s="37">
        <f>((H23*I23)+(H24*I24)+(H25*I25)+(H26*I26)+(H27*I27)+(H28*I28)+(H29*I29)+(H30*I30))/H31</f>
        <v>7.04889778265259</v>
      </c>
      <c r="J31" s="36">
        <f>SUM(J23:J30)</f>
        <v>9825.9089999999997</v>
      </c>
      <c r="K31" s="37">
        <f>((J23*K23)+(J24*K24)+(J25*K25)+(J26*K26)+(J27*K27)+(J28*K28)+(J29*K29)+(J30*K30))/J31</f>
        <v>2.8520816005928809</v>
      </c>
      <c r="L31" s="36">
        <f>SUM(L23:L30)</f>
        <v>13047.646000000001</v>
      </c>
      <c r="M31" s="37">
        <f>((L23*M23)+(L24*M24)+(L25*M25)+(L26*M26)+(L27*M27)+(L28*M28)+(L29*M29)+(L30*M30))/L31</f>
        <v>1.0066616564397888</v>
      </c>
    </row>
    <row r="34" spans="1:1" ht="15.75" x14ac:dyDescent="0.25">
      <c r="A34" s="42" t="s">
        <v>20</v>
      </c>
    </row>
    <row r="35" spans="1:1" x14ac:dyDescent="0.25">
      <c r="A35" s="21" t="s">
        <v>21</v>
      </c>
    </row>
    <row r="36" spans="1:1" x14ac:dyDescent="0.25">
      <c r="A36" s="22" t="s">
        <v>22</v>
      </c>
    </row>
  </sheetData>
  <mergeCells count="12">
    <mergeCell ref="L21:M21"/>
    <mergeCell ref="B10:G10"/>
    <mergeCell ref="B11:C11"/>
    <mergeCell ref="D11:E11"/>
    <mergeCell ref="F11:G11"/>
    <mergeCell ref="B20:G20"/>
    <mergeCell ref="H20:M20"/>
    <mergeCell ref="B21:C21"/>
    <mergeCell ref="D21:E21"/>
    <mergeCell ref="F21:G21"/>
    <mergeCell ref="H21:I21"/>
    <mergeCell ref="J21:K21"/>
  </mergeCells>
  <pageMargins left="0.7" right="0.7" top="0.75" bottom="0.75" header="0.3" footer="0.3"/>
  <ignoredErrors>
    <ignoredError sqref="C31:D31 E31:F31 G31:H31 I31:J31 K31:L31 D15:F15 C15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>
      <selection activeCell="A6" sqref="A6"/>
    </sheetView>
  </sheetViews>
  <sheetFormatPr baseColWidth="10" defaultRowHeight="13.5" x14ac:dyDescent="0.25"/>
  <cols>
    <col min="1" max="1" width="19.42578125" style="9" customWidth="1"/>
    <col min="2" max="13" width="8.7109375" style="9" customWidth="1"/>
    <col min="14" max="16384" width="11.42578125" style="9"/>
  </cols>
  <sheetData>
    <row r="1" spans="1:8" s="30" customFormat="1" ht="30" x14ac:dyDescent="0.5">
      <c r="A1" s="27" t="s">
        <v>25</v>
      </c>
      <c r="B1" s="28"/>
      <c r="C1" s="29"/>
      <c r="D1" s="29"/>
      <c r="E1" s="29"/>
      <c r="F1" s="29"/>
      <c r="G1" s="29"/>
      <c r="H1" s="29"/>
    </row>
    <row r="2" spans="1:8" s="1" customFormat="1" ht="18.75" x14ac:dyDescent="0.3">
      <c r="A2" s="30" t="s">
        <v>0</v>
      </c>
      <c r="B2" s="31"/>
      <c r="C2" s="32"/>
      <c r="D2" s="32"/>
      <c r="E2" s="32"/>
      <c r="F2" s="32"/>
      <c r="G2" s="32"/>
      <c r="H2" s="32"/>
    </row>
    <row r="3" spans="1:8" s="2" customFormat="1" x14ac:dyDescent="0.25">
      <c r="B3" s="3"/>
      <c r="C3" s="4"/>
      <c r="D3" s="4"/>
      <c r="E3" s="4"/>
      <c r="F3" s="4"/>
      <c r="G3" s="4"/>
      <c r="H3" s="4"/>
    </row>
    <row r="4" spans="1:8" s="2" customFormat="1" x14ac:dyDescent="0.25">
      <c r="A4" s="5" t="s">
        <v>1</v>
      </c>
      <c r="B4" s="3"/>
      <c r="C4" s="4"/>
      <c r="D4" s="4"/>
      <c r="E4" s="4"/>
      <c r="F4" s="4"/>
      <c r="G4" s="4"/>
      <c r="H4" s="4"/>
    </row>
    <row r="5" spans="1:8" x14ac:dyDescent="0.25">
      <c r="A5" s="6" t="s">
        <v>59</v>
      </c>
      <c r="B5" s="7"/>
      <c r="C5" s="8"/>
      <c r="D5" s="8"/>
      <c r="E5" s="8"/>
      <c r="F5" s="8"/>
      <c r="G5" s="8"/>
      <c r="H5" s="8"/>
    </row>
    <row r="8" spans="1:8" ht="15.75" x14ac:dyDescent="0.25">
      <c r="A8" s="42" t="s">
        <v>47</v>
      </c>
    </row>
    <row r="9" spans="1:8" x14ac:dyDescent="0.25">
      <c r="A9" s="9" t="s">
        <v>23</v>
      </c>
    </row>
    <row r="10" spans="1:8" x14ac:dyDescent="0.25">
      <c r="B10" s="43" t="s">
        <v>27</v>
      </c>
      <c r="C10" s="44"/>
      <c r="D10" s="44"/>
      <c r="E10" s="44"/>
      <c r="F10" s="44"/>
      <c r="G10" s="45"/>
    </row>
    <row r="11" spans="1:8" x14ac:dyDescent="0.25">
      <c r="B11" s="46" t="s">
        <v>2</v>
      </c>
      <c r="C11" s="47"/>
      <c r="D11" s="46" t="s">
        <v>3</v>
      </c>
      <c r="E11" s="47"/>
      <c r="F11" s="46" t="s">
        <v>4</v>
      </c>
      <c r="G11" s="47"/>
    </row>
    <row r="12" spans="1:8" x14ac:dyDescent="0.25">
      <c r="A12" s="33" t="s">
        <v>5</v>
      </c>
      <c r="B12" s="34" t="s">
        <v>6</v>
      </c>
      <c r="C12" s="35" t="s">
        <v>7</v>
      </c>
      <c r="D12" s="34" t="s">
        <v>6</v>
      </c>
      <c r="E12" s="35" t="s">
        <v>8</v>
      </c>
      <c r="F12" s="34" t="s">
        <v>6</v>
      </c>
      <c r="G12" s="35" t="s">
        <v>8</v>
      </c>
    </row>
    <row r="13" spans="1:8" x14ac:dyDescent="0.25">
      <c r="A13" s="39" t="s">
        <v>9</v>
      </c>
      <c r="B13" s="10">
        <f t="shared" ref="B13:G13" si="0">B31</f>
        <v>183.39400000000001</v>
      </c>
      <c r="C13" s="11">
        <f t="shared" si="0"/>
        <v>3.1454697754561236</v>
      </c>
      <c r="D13" s="10">
        <f t="shared" si="0"/>
        <v>184409.90400000001</v>
      </c>
      <c r="E13" s="11">
        <f t="shared" si="0"/>
        <v>3.111602948684363</v>
      </c>
      <c r="F13" s="10">
        <f t="shared" si="0"/>
        <v>260812.07799999998</v>
      </c>
      <c r="G13" s="11">
        <f t="shared" si="0"/>
        <v>0.7316191458702308</v>
      </c>
    </row>
    <row r="14" spans="1:8" x14ac:dyDescent="0.25">
      <c r="A14" s="40" t="s">
        <v>10</v>
      </c>
      <c r="B14" s="23">
        <f t="shared" ref="B14:G14" si="1">H31</f>
        <v>42.895000000000003</v>
      </c>
      <c r="C14" s="24">
        <f t="shared" si="1"/>
        <v>7.4235567082410512</v>
      </c>
      <c r="D14" s="23">
        <f t="shared" si="1"/>
        <v>7971.759</v>
      </c>
      <c r="E14" s="24">
        <f t="shared" si="1"/>
        <v>3.1878579753853575</v>
      </c>
      <c r="F14" s="12">
        <f t="shared" si="1"/>
        <v>15887.331</v>
      </c>
      <c r="G14" s="25">
        <f t="shared" si="1"/>
        <v>1.1195057895501781</v>
      </c>
    </row>
    <row r="15" spans="1:8" x14ac:dyDescent="0.25">
      <c r="A15" s="33" t="s">
        <v>11</v>
      </c>
      <c r="B15" s="36">
        <f>SUM(B13:B14)</f>
        <v>226.28900000000002</v>
      </c>
      <c r="C15" s="37">
        <f>((B13*C13)+(B14*C14))/B15</f>
        <v>3.9564174529031466</v>
      </c>
      <c r="D15" s="36">
        <f>SUM(D13:D14)</f>
        <v>192381.663</v>
      </c>
      <c r="E15" s="37">
        <f>((D13*E13)+(D14*E14))/D15</f>
        <v>3.114762744092717</v>
      </c>
      <c r="F15" s="36">
        <f>SUM(F13:F14)</f>
        <v>276699.40899999999</v>
      </c>
      <c r="G15" s="37">
        <f>((F13*G13)+(F14*G14))/F15</f>
        <v>0.75389054688584478</v>
      </c>
    </row>
    <row r="18" spans="1:13" ht="15.75" x14ac:dyDescent="0.25">
      <c r="A18" s="42" t="s">
        <v>48</v>
      </c>
    </row>
    <row r="19" spans="1:13" x14ac:dyDescent="0.25">
      <c r="A19" s="9" t="s">
        <v>23</v>
      </c>
    </row>
    <row r="20" spans="1:13" x14ac:dyDescent="0.25">
      <c r="B20" s="43" t="s">
        <v>9</v>
      </c>
      <c r="C20" s="44"/>
      <c r="D20" s="44"/>
      <c r="E20" s="44"/>
      <c r="F20" s="44"/>
      <c r="G20" s="45"/>
      <c r="H20" s="43" t="s">
        <v>10</v>
      </c>
      <c r="I20" s="44"/>
      <c r="J20" s="44"/>
      <c r="K20" s="44"/>
      <c r="L20" s="44"/>
      <c r="M20" s="45"/>
    </row>
    <row r="21" spans="1:13" x14ac:dyDescent="0.25">
      <c r="B21" s="46" t="s">
        <v>2</v>
      </c>
      <c r="C21" s="47"/>
      <c r="D21" s="46" t="s">
        <v>3</v>
      </c>
      <c r="E21" s="47"/>
      <c r="F21" s="46" t="s">
        <v>4</v>
      </c>
      <c r="G21" s="47"/>
      <c r="H21" s="46" t="s">
        <v>2</v>
      </c>
      <c r="I21" s="47"/>
      <c r="J21" s="46" t="s">
        <v>3</v>
      </c>
      <c r="K21" s="47"/>
      <c r="L21" s="46" t="s">
        <v>4</v>
      </c>
      <c r="M21" s="47"/>
    </row>
    <row r="22" spans="1:13" x14ac:dyDescent="0.25">
      <c r="A22" s="33" t="s">
        <v>12</v>
      </c>
      <c r="B22" s="34" t="s">
        <v>6</v>
      </c>
      <c r="C22" s="35" t="s">
        <v>7</v>
      </c>
      <c r="D22" s="34" t="s">
        <v>6</v>
      </c>
      <c r="E22" s="35" t="s">
        <v>8</v>
      </c>
      <c r="F22" s="34" t="s">
        <v>6</v>
      </c>
      <c r="G22" s="35" t="s">
        <v>8</v>
      </c>
      <c r="H22" s="34" t="s">
        <v>6</v>
      </c>
      <c r="I22" s="35" t="s">
        <v>7</v>
      </c>
      <c r="J22" s="34" t="s">
        <v>6</v>
      </c>
      <c r="K22" s="35" t="s">
        <v>8</v>
      </c>
      <c r="L22" s="34" t="s">
        <v>6</v>
      </c>
      <c r="M22" s="35" t="s">
        <v>8</v>
      </c>
    </row>
    <row r="23" spans="1:13" x14ac:dyDescent="0.25">
      <c r="A23" s="39" t="s">
        <v>13</v>
      </c>
      <c r="B23" s="10">
        <v>0</v>
      </c>
      <c r="C23" s="15">
        <v>0</v>
      </c>
      <c r="D23" s="10">
        <v>21709.061000000002</v>
      </c>
      <c r="E23" s="11">
        <v>2.84720883427432</v>
      </c>
      <c r="F23" s="10">
        <v>20097.798999999999</v>
      </c>
      <c r="G23" s="11">
        <v>0.47164022398671601</v>
      </c>
      <c r="H23" s="10">
        <v>0</v>
      </c>
      <c r="I23" s="15">
        <v>0</v>
      </c>
      <c r="J23" s="10">
        <v>0</v>
      </c>
      <c r="K23" s="15">
        <v>0</v>
      </c>
      <c r="L23" s="10">
        <v>0</v>
      </c>
      <c r="M23" s="15">
        <v>0</v>
      </c>
    </row>
    <row r="24" spans="1:13" x14ac:dyDescent="0.25">
      <c r="A24" s="40" t="s">
        <v>14</v>
      </c>
      <c r="B24" s="12">
        <v>0</v>
      </c>
      <c r="C24" s="14">
        <v>0</v>
      </c>
      <c r="D24" s="12">
        <v>28928.039000000001</v>
      </c>
      <c r="E24" s="13">
        <v>3.26042704228932</v>
      </c>
      <c r="F24" s="12">
        <v>37511.478999999999</v>
      </c>
      <c r="G24" s="13">
        <v>0.51534482164779505</v>
      </c>
      <c r="H24" s="12">
        <v>0</v>
      </c>
      <c r="I24" s="14">
        <v>0</v>
      </c>
      <c r="J24" s="12">
        <v>0</v>
      </c>
      <c r="K24" s="14">
        <v>0</v>
      </c>
      <c r="L24" s="12">
        <v>0</v>
      </c>
      <c r="M24" s="14">
        <v>0</v>
      </c>
    </row>
    <row r="25" spans="1:13" x14ac:dyDescent="0.25">
      <c r="A25" s="40" t="s">
        <v>15</v>
      </c>
      <c r="B25" s="12">
        <v>161.173</v>
      </c>
      <c r="C25" s="13">
        <v>2.2583448964777002</v>
      </c>
      <c r="D25" s="12">
        <v>34401.716999999997</v>
      </c>
      <c r="E25" s="13">
        <v>2.81475175622775</v>
      </c>
      <c r="F25" s="12">
        <v>53899.646999999997</v>
      </c>
      <c r="G25" s="13">
        <v>0.67633629136754803</v>
      </c>
      <c r="H25" s="12">
        <v>0</v>
      </c>
      <c r="I25" s="14">
        <v>0</v>
      </c>
      <c r="J25" s="12">
        <v>718.51199999999994</v>
      </c>
      <c r="K25" s="13">
        <v>2.2263003693744801</v>
      </c>
      <c r="L25" s="12">
        <v>432.85500000000002</v>
      </c>
      <c r="M25" s="13">
        <v>0.68200794492382</v>
      </c>
    </row>
    <row r="26" spans="1:13" x14ac:dyDescent="0.25">
      <c r="A26" s="40" t="s">
        <v>24</v>
      </c>
      <c r="B26" s="12">
        <v>10.680999999999999</v>
      </c>
      <c r="C26" s="13">
        <v>10.638600973691601</v>
      </c>
      <c r="D26" s="12">
        <v>40046.298000000003</v>
      </c>
      <c r="E26" s="13">
        <v>3.42883774992135</v>
      </c>
      <c r="F26" s="16">
        <v>35550.260999999999</v>
      </c>
      <c r="G26" s="26">
        <v>0.75811574564811202</v>
      </c>
      <c r="H26" s="12">
        <v>0</v>
      </c>
      <c r="I26" s="14">
        <v>0</v>
      </c>
      <c r="J26" s="12">
        <v>819.54600000000005</v>
      </c>
      <c r="K26" s="13">
        <v>3.7524490791242999</v>
      </c>
      <c r="L26" s="12">
        <v>751.30499999999995</v>
      </c>
      <c r="M26" s="13">
        <v>0.20542218805944301</v>
      </c>
    </row>
    <row r="27" spans="1:13" x14ac:dyDescent="0.25">
      <c r="A27" s="40" t="s">
        <v>16</v>
      </c>
      <c r="B27" s="12">
        <v>2.1349999999999998</v>
      </c>
      <c r="C27" s="13">
        <v>11.759</v>
      </c>
      <c r="D27" s="12">
        <v>5951.99</v>
      </c>
      <c r="E27" s="13">
        <v>3.5546217300432299</v>
      </c>
      <c r="F27" s="12">
        <v>44392.794999999998</v>
      </c>
      <c r="G27" s="13">
        <v>0.93582715032923702</v>
      </c>
      <c r="H27" s="12">
        <v>0</v>
      </c>
      <c r="I27" s="14">
        <v>0</v>
      </c>
      <c r="J27" s="12">
        <v>1067.0050000000001</v>
      </c>
      <c r="K27" s="13">
        <v>2.6880852179699302</v>
      </c>
      <c r="L27" s="12">
        <v>2699.4740000000002</v>
      </c>
      <c r="M27" s="13">
        <v>1.07806996437084</v>
      </c>
    </row>
    <row r="28" spans="1:13" x14ac:dyDescent="0.25">
      <c r="A28" s="40" t="s">
        <v>17</v>
      </c>
      <c r="B28" s="12">
        <v>0</v>
      </c>
      <c r="C28" s="14">
        <v>0</v>
      </c>
      <c r="D28" s="12">
        <v>13703.807000000001</v>
      </c>
      <c r="E28" s="13">
        <v>3.06601796829159</v>
      </c>
      <c r="F28" s="12">
        <v>18065.120999999999</v>
      </c>
      <c r="G28" s="13">
        <v>0.78592171494450502</v>
      </c>
      <c r="H28" s="12">
        <v>42.895000000000003</v>
      </c>
      <c r="I28" s="13">
        <v>7.4235567082410503</v>
      </c>
      <c r="J28" s="12">
        <v>2067.4499999999998</v>
      </c>
      <c r="K28" s="13">
        <v>2.71906535780793</v>
      </c>
      <c r="L28" s="12">
        <v>3082.223</v>
      </c>
      <c r="M28" s="13">
        <v>0.84251076803982095</v>
      </c>
    </row>
    <row r="29" spans="1:13" x14ac:dyDescent="0.25">
      <c r="A29" s="40" t="s">
        <v>18</v>
      </c>
      <c r="B29" s="12">
        <v>0.71299999999999997</v>
      </c>
      <c r="C29" s="13">
        <v>6.2602580645161297</v>
      </c>
      <c r="D29" s="12">
        <v>19923.377</v>
      </c>
      <c r="E29" s="13">
        <v>3.0796817402491601</v>
      </c>
      <c r="F29" s="12">
        <v>38073.83</v>
      </c>
      <c r="G29" s="13">
        <v>0.94897327789192698</v>
      </c>
      <c r="H29" s="12">
        <v>0</v>
      </c>
      <c r="I29" s="14">
        <v>0</v>
      </c>
      <c r="J29" s="12">
        <v>3299.2460000000001</v>
      </c>
      <c r="K29" s="13">
        <v>3.7124165036496199</v>
      </c>
      <c r="L29" s="12">
        <v>8696.3539999999994</v>
      </c>
      <c r="M29" s="13">
        <v>1.35406731361212</v>
      </c>
    </row>
    <row r="30" spans="1:13" x14ac:dyDescent="0.25">
      <c r="A30" s="41" t="s">
        <v>19</v>
      </c>
      <c r="B30" s="18">
        <v>8.6920000000000002</v>
      </c>
      <c r="C30" s="19">
        <v>8.0161224114127894</v>
      </c>
      <c r="D30" s="18">
        <v>19745.615000000002</v>
      </c>
      <c r="E30" s="19">
        <v>2.98836003061946</v>
      </c>
      <c r="F30" s="18">
        <v>13221.146000000001</v>
      </c>
      <c r="G30" s="19">
        <v>0.50877071503483895</v>
      </c>
      <c r="H30" s="18">
        <v>0</v>
      </c>
      <c r="I30" s="20">
        <v>0</v>
      </c>
      <c r="J30" s="18">
        <v>0</v>
      </c>
      <c r="K30" s="20">
        <v>0</v>
      </c>
      <c r="L30" s="18">
        <v>225.12</v>
      </c>
      <c r="M30" s="19">
        <v>0.23959294598436401</v>
      </c>
    </row>
    <row r="31" spans="1:13" x14ac:dyDescent="0.25">
      <c r="A31" s="33" t="s">
        <v>11</v>
      </c>
      <c r="B31" s="36">
        <f>SUM(B23:B30)</f>
        <v>183.39400000000001</v>
      </c>
      <c r="C31" s="37">
        <f>((B23*C23)+(B24*C24)+(B25*C25)+(B26*C26)+(B27*C27)+(B28*C28)+(B29*C29)+(B30*C30))/B31</f>
        <v>3.1454697754561236</v>
      </c>
      <c r="D31" s="36">
        <f>SUM(D23:D30)</f>
        <v>184409.90400000001</v>
      </c>
      <c r="E31" s="37">
        <f>((D23*E23)+(D24*E24)+(D25*E25)+(D26*E26)+(D27*E27)+(D28*E28)+(D29*E29)+(D30*E30))/D31</f>
        <v>3.111602948684363</v>
      </c>
      <c r="F31" s="36">
        <f>SUM(F23:F30)</f>
        <v>260812.07799999998</v>
      </c>
      <c r="G31" s="37">
        <f>((F23*G23)+(F24*G24)+(F25*G25)+(F26*G26)+(F27*G27)+(F28*G28)+(F29*G29)+(F30*G30))/F31</f>
        <v>0.7316191458702308</v>
      </c>
      <c r="H31" s="36">
        <f>SUM(H23:H30)</f>
        <v>42.895000000000003</v>
      </c>
      <c r="I31" s="37">
        <f>((H23*I23)+(H24*I24)+(H25*I25)+(H26*I26)+(H27*I27)+(H28*I28)+(H29*I29)+(H30*I30))/H31</f>
        <v>7.4235567082410512</v>
      </c>
      <c r="J31" s="36">
        <f>SUM(J23:J30)</f>
        <v>7971.759</v>
      </c>
      <c r="K31" s="37">
        <f>((J23*K23)+(J24*K24)+(J25*K25)+(J26*K26)+(J27*K27)+(J28*K28)+(J29*K29)+(J30*K30))/J31</f>
        <v>3.1878579753853575</v>
      </c>
      <c r="L31" s="36">
        <f>SUM(L23:L30)</f>
        <v>15887.331</v>
      </c>
      <c r="M31" s="37">
        <f>((L23*M23)+(L24*M24)+(L25*M25)+(L26*M26)+(L27*M27)+(L28*M28)+(L29*M29)+(L30*M30))/L31</f>
        <v>1.1195057895501781</v>
      </c>
    </row>
    <row r="34" spans="1:1" ht="15.75" x14ac:dyDescent="0.25">
      <c r="A34" s="42" t="s">
        <v>20</v>
      </c>
    </row>
    <row r="35" spans="1:1" x14ac:dyDescent="0.25">
      <c r="A35" s="21" t="s">
        <v>21</v>
      </c>
    </row>
    <row r="36" spans="1:1" x14ac:dyDescent="0.25">
      <c r="A36" s="22" t="s">
        <v>22</v>
      </c>
    </row>
  </sheetData>
  <mergeCells count="12">
    <mergeCell ref="L21:M21"/>
    <mergeCell ref="B10:G10"/>
    <mergeCell ref="B11:C11"/>
    <mergeCell ref="D11:E11"/>
    <mergeCell ref="F11:G11"/>
    <mergeCell ref="B20:G20"/>
    <mergeCell ref="H20:M20"/>
    <mergeCell ref="B21:C21"/>
    <mergeCell ref="D21:E21"/>
    <mergeCell ref="F21:G21"/>
    <mergeCell ref="H21:I21"/>
    <mergeCell ref="J21:K21"/>
  </mergeCells>
  <pageMargins left="0.7" right="0.7" top="0.75" bottom="0.75" header="0.3" footer="0.3"/>
  <ignoredErrors>
    <ignoredError sqref="C15:D15 E15:F15 C31:D31 E31:F31 G31:H31 I31:J31 K31:L3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januar</vt:lpstr>
      <vt:lpstr>februar</vt:lpstr>
      <vt:lpstr>mars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desember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Merete Fauske</dc:creator>
  <cp:lastModifiedBy>Merete Fauske</cp:lastModifiedBy>
  <dcterms:created xsi:type="dcterms:W3CDTF">2017-01-27T09:06:31Z</dcterms:created>
  <dcterms:modified xsi:type="dcterms:W3CDTF">2019-07-01T06:24:17Z</dcterms:modified>
</cp:coreProperties>
</file>