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\"/>
    </mc:Choice>
  </mc:AlternateContent>
  <bookViews>
    <workbookView xWindow="0" yWindow="0" windowWidth="28800" windowHeight="120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2" l="1"/>
  <c r="M31" i="12" s="1"/>
  <c r="G14" i="12" s="1"/>
  <c r="J31" i="12"/>
  <c r="D14" i="12" s="1"/>
  <c r="H31" i="12"/>
  <c r="I31" i="12" s="1"/>
  <c r="C14" i="12" s="1"/>
  <c r="F31" i="12"/>
  <c r="F13" i="12" s="1"/>
  <c r="D31" i="12"/>
  <c r="E31" i="12" s="1"/>
  <c r="E13" i="12" s="1"/>
  <c r="B31" i="12"/>
  <c r="B13" i="12" s="1"/>
  <c r="F14" i="12"/>
  <c r="B14" i="12"/>
  <c r="D13" i="12" l="1"/>
  <c r="D15" i="12"/>
  <c r="F15" i="12"/>
  <c r="B15" i="12"/>
  <c r="C31" i="12"/>
  <c r="C13" i="12" s="1"/>
  <c r="G31" i="12"/>
  <c r="G13" i="12" s="1"/>
  <c r="K31" i="12"/>
  <c r="E14" i="12" s="1"/>
  <c r="L31" i="11"/>
  <c r="M31" i="11" s="1"/>
  <c r="G14" i="11" s="1"/>
  <c r="J31" i="11"/>
  <c r="K31" i="11" s="1"/>
  <c r="E14" i="11" s="1"/>
  <c r="H31" i="11"/>
  <c r="I31" i="11" s="1"/>
  <c r="C14" i="11" s="1"/>
  <c r="F31" i="11"/>
  <c r="F13" i="11" s="1"/>
  <c r="D31" i="11"/>
  <c r="E31" i="11" s="1"/>
  <c r="E13" i="11" s="1"/>
  <c r="B31" i="11"/>
  <c r="C31" i="11" s="1"/>
  <c r="C13" i="11" s="1"/>
  <c r="C15" i="12" l="1"/>
  <c r="E15" i="12"/>
  <c r="F14" i="11"/>
  <c r="G15" i="12"/>
  <c r="D13" i="11"/>
  <c r="B14" i="11"/>
  <c r="F15" i="11"/>
  <c r="G31" i="11"/>
  <c r="G13" i="11" s="1"/>
  <c r="G15" i="11" s="1"/>
  <c r="B13" i="11"/>
  <c r="D14" i="11"/>
  <c r="L31" i="10"/>
  <c r="M31" i="10" s="1"/>
  <c r="G14" i="10" s="1"/>
  <c r="J31" i="10"/>
  <c r="D14" i="10" s="1"/>
  <c r="H31" i="10"/>
  <c r="I31" i="10" s="1"/>
  <c r="C14" i="10" s="1"/>
  <c r="F31" i="10"/>
  <c r="F13" i="10" s="1"/>
  <c r="D31" i="10"/>
  <c r="E31" i="10" s="1"/>
  <c r="E13" i="10" s="1"/>
  <c r="B31" i="10"/>
  <c r="B13" i="10" s="1"/>
  <c r="B14" i="10"/>
  <c r="D13" i="10" l="1"/>
  <c r="D15" i="10" s="1"/>
  <c r="D15" i="11"/>
  <c r="E15" i="11" s="1"/>
  <c r="F14" i="10"/>
  <c r="F15" i="10" s="1"/>
  <c r="B15" i="11"/>
  <c r="C15" i="11" s="1"/>
  <c r="B15" i="10"/>
  <c r="C31" i="10"/>
  <c r="C13" i="10" s="1"/>
  <c r="G31" i="10"/>
  <c r="G13" i="10" s="1"/>
  <c r="K31" i="10"/>
  <c r="E14" i="10" s="1"/>
  <c r="E15" i="10" s="1"/>
  <c r="L31" i="9"/>
  <c r="M31" i="9" s="1"/>
  <c r="J31" i="9"/>
  <c r="K31" i="9" s="1"/>
  <c r="H31" i="9"/>
  <c r="I31" i="9" s="1"/>
  <c r="F31" i="9"/>
  <c r="G31" i="9" s="1"/>
  <c r="D31" i="9"/>
  <c r="E31" i="9" s="1"/>
  <c r="B31" i="9"/>
  <c r="C31" i="9" s="1"/>
  <c r="G15" i="10" l="1"/>
  <c r="C15" i="10"/>
  <c r="G14" i="9"/>
  <c r="F14" i="9"/>
  <c r="E14" i="9"/>
  <c r="C14" i="9"/>
  <c r="B14" i="9"/>
  <c r="G13" i="9"/>
  <c r="E13" i="9"/>
  <c r="D13" i="9"/>
  <c r="C13" i="9"/>
  <c r="D14" i="9"/>
  <c r="F13" i="9"/>
  <c r="B13" i="9"/>
  <c r="F15" i="9" l="1"/>
  <c r="B15" i="9"/>
  <c r="C15" i="9"/>
  <c r="D15" i="9"/>
  <c r="E15" i="9" s="1"/>
  <c r="G15" i="9"/>
  <c r="L31" i="8"/>
  <c r="M31" i="8" s="1"/>
  <c r="G14" i="8" s="1"/>
  <c r="J31" i="8"/>
  <c r="K31" i="8" s="1"/>
  <c r="E14" i="8" s="1"/>
  <c r="H31" i="8"/>
  <c r="I31" i="8" s="1"/>
  <c r="C14" i="8" s="1"/>
  <c r="F31" i="8"/>
  <c r="G31" i="8" s="1"/>
  <c r="G13" i="8" s="1"/>
  <c r="D31" i="8"/>
  <c r="E31" i="8" s="1"/>
  <c r="E13" i="8" s="1"/>
  <c r="B31" i="8"/>
  <c r="D14" i="8"/>
  <c r="D13" i="8" l="1"/>
  <c r="F14" i="8"/>
  <c r="C31" i="8"/>
  <c r="C13" i="8" s="1"/>
  <c r="B14" i="8"/>
  <c r="B13" i="8"/>
  <c r="F13" i="8"/>
  <c r="D15" i="8"/>
  <c r="E15" i="8" s="1"/>
  <c r="F15" i="8"/>
  <c r="G15" i="8" s="1"/>
  <c r="L31" i="7"/>
  <c r="M31" i="7" s="1"/>
  <c r="G14" i="7" s="1"/>
  <c r="J31" i="7"/>
  <c r="D14" i="7" s="1"/>
  <c r="H31" i="7"/>
  <c r="I31" i="7" s="1"/>
  <c r="C14" i="7" s="1"/>
  <c r="F31" i="7"/>
  <c r="F13" i="7" s="1"/>
  <c r="D31" i="7"/>
  <c r="E31" i="7" s="1"/>
  <c r="E13" i="7" s="1"/>
  <c r="B31" i="7"/>
  <c r="B13" i="7" s="1"/>
  <c r="B14" i="7"/>
  <c r="B15" i="8" l="1"/>
  <c r="C15" i="8" s="1"/>
  <c r="D13" i="7"/>
  <c r="D15" i="7"/>
  <c r="F14" i="7"/>
  <c r="F15" i="7" s="1"/>
  <c r="B15" i="7"/>
  <c r="C31" i="7"/>
  <c r="C13" i="7" s="1"/>
  <c r="G31" i="7"/>
  <c r="G13" i="7" s="1"/>
  <c r="K31" i="7"/>
  <c r="E14" i="7" s="1"/>
  <c r="L31" i="6"/>
  <c r="F14" i="6" s="1"/>
  <c r="J31" i="6"/>
  <c r="D14" i="6" s="1"/>
  <c r="H31" i="6"/>
  <c r="B14" i="6" s="1"/>
  <c r="F31" i="6"/>
  <c r="G31" i="6" s="1"/>
  <c r="G13" i="6" s="1"/>
  <c r="D31" i="6"/>
  <c r="D13" i="6" s="1"/>
  <c r="B31" i="6"/>
  <c r="B13" i="6" s="1"/>
  <c r="C15" i="7" l="1"/>
  <c r="G15" i="7"/>
  <c r="E15" i="7"/>
  <c r="C31" i="6"/>
  <c r="C13" i="6" s="1"/>
  <c r="F13" i="6"/>
  <c r="F15" i="6" s="1"/>
  <c r="K31" i="6"/>
  <c r="E14" i="6" s="1"/>
  <c r="D15" i="6"/>
  <c r="B15" i="6"/>
  <c r="E31" i="6"/>
  <c r="E13" i="6" s="1"/>
  <c r="I31" i="6"/>
  <c r="C14" i="6" s="1"/>
  <c r="M31" i="6"/>
  <c r="G14" i="6" s="1"/>
  <c r="L31" i="5"/>
  <c r="M31" i="5" s="1"/>
  <c r="G14" i="5" s="1"/>
  <c r="J31" i="5"/>
  <c r="K31" i="5" s="1"/>
  <c r="E14" i="5" s="1"/>
  <c r="H31" i="5"/>
  <c r="I31" i="5" s="1"/>
  <c r="C14" i="5" s="1"/>
  <c r="F31" i="5"/>
  <c r="F13" i="5" s="1"/>
  <c r="D31" i="5"/>
  <c r="E31" i="5" s="1"/>
  <c r="E13" i="5" s="1"/>
  <c r="B31" i="5"/>
  <c r="B13" i="5" s="1"/>
  <c r="B14" i="5"/>
  <c r="F14" i="5" l="1"/>
  <c r="G15" i="6"/>
  <c r="D14" i="5"/>
  <c r="D13" i="5"/>
  <c r="E15" i="6"/>
  <c r="C15" i="6"/>
  <c r="F15" i="5"/>
  <c r="B15" i="5"/>
  <c r="C31" i="5"/>
  <c r="C13" i="5" s="1"/>
  <c r="G31" i="5"/>
  <c r="G13" i="5" s="1"/>
  <c r="L31" i="4"/>
  <c r="M31" i="4" s="1"/>
  <c r="G14" i="4" s="1"/>
  <c r="J31" i="4"/>
  <c r="D14" i="4" s="1"/>
  <c r="H31" i="4"/>
  <c r="I31" i="4" s="1"/>
  <c r="C14" i="4" s="1"/>
  <c r="F31" i="4"/>
  <c r="F13" i="4" s="1"/>
  <c r="D31" i="4"/>
  <c r="E31" i="4" s="1"/>
  <c r="E13" i="4" s="1"/>
  <c r="B31" i="4"/>
  <c r="B13" i="4" s="1"/>
  <c r="C15" i="5" l="1"/>
  <c r="D15" i="5"/>
  <c r="E15" i="5" s="1"/>
  <c r="G15" i="5"/>
  <c r="D13" i="4"/>
  <c r="D15" i="4" s="1"/>
  <c r="F14" i="4"/>
  <c r="F15" i="4" s="1"/>
  <c r="B14" i="4"/>
  <c r="B15" i="4" s="1"/>
  <c r="C31" i="4"/>
  <c r="C13" i="4" s="1"/>
  <c r="G31" i="4"/>
  <c r="G13" i="4" s="1"/>
  <c r="K31" i="4"/>
  <c r="E14" i="4" s="1"/>
  <c r="E15" i="4" s="1"/>
  <c r="L31" i="3"/>
  <c r="M31" i="3" s="1"/>
  <c r="G14" i="3" s="1"/>
  <c r="J31" i="3"/>
  <c r="D14" i="3" s="1"/>
  <c r="H31" i="3"/>
  <c r="I31" i="3" s="1"/>
  <c r="C14" i="3" s="1"/>
  <c r="F31" i="3"/>
  <c r="F13" i="3" s="1"/>
  <c r="D31" i="3"/>
  <c r="E31" i="3" s="1"/>
  <c r="E13" i="3" s="1"/>
  <c r="B31" i="3"/>
  <c r="B13" i="3" s="1"/>
  <c r="F14" i="3" l="1"/>
  <c r="C15" i="4"/>
  <c r="D13" i="3"/>
  <c r="G15" i="4"/>
  <c r="B14" i="3"/>
  <c r="B15" i="3" s="1"/>
  <c r="F15" i="3"/>
  <c r="D15" i="3"/>
  <c r="C31" i="3"/>
  <c r="C13" i="3" s="1"/>
  <c r="G31" i="3"/>
  <c r="G13" i="3" s="1"/>
  <c r="K31" i="3"/>
  <c r="E14" i="3" s="1"/>
  <c r="L31" i="2"/>
  <c r="J31" i="2"/>
  <c r="K31" i="2" s="1"/>
  <c r="E14" i="2" s="1"/>
  <c r="H31" i="2"/>
  <c r="B14" i="2" s="1"/>
  <c r="F31" i="2"/>
  <c r="G31" i="2" s="1"/>
  <c r="G13" i="2" s="1"/>
  <c r="D31" i="2"/>
  <c r="E31" i="2" s="1"/>
  <c r="E13" i="2" s="1"/>
  <c r="B31" i="2"/>
  <c r="B13" i="2" s="1"/>
  <c r="F13" i="2"/>
  <c r="D14" i="2" l="1"/>
  <c r="C15" i="3"/>
  <c r="G15" i="3"/>
  <c r="F14" i="2"/>
  <c r="F15" i="2" s="1"/>
  <c r="M31" i="2"/>
  <c r="G14" i="2" s="1"/>
  <c r="E15" i="3"/>
  <c r="C31" i="2"/>
  <c r="C13" i="2" s="1"/>
  <c r="D13" i="2"/>
  <c r="I31" i="2"/>
  <c r="C14" i="2" s="1"/>
  <c r="B15" i="2"/>
  <c r="L31" i="1"/>
  <c r="F14" i="1" s="1"/>
  <c r="J31" i="1"/>
  <c r="H31" i="1"/>
  <c r="F31" i="1"/>
  <c r="D31" i="1"/>
  <c r="B31" i="1"/>
  <c r="G14" i="1"/>
  <c r="C15" i="2" l="1"/>
  <c r="G15" i="2"/>
  <c r="D15" i="2"/>
  <c r="E15" i="2" s="1"/>
  <c r="I31" i="1"/>
  <c r="C14" i="1" s="1"/>
  <c r="D14" i="1"/>
  <c r="K31" i="1"/>
  <c r="E14" i="1" s="1"/>
  <c r="F13" i="1"/>
  <c r="F15" i="1" s="1"/>
  <c r="G31" i="1"/>
  <c r="G13" i="1" s="1"/>
  <c r="B13" i="1"/>
  <c r="C31" i="1"/>
  <c r="C13" i="1" s="1"/>
  <c r="E31" i="1"/>
  <c r="E13" i="1" s="1"/>
  <c r="D13" i="1"/>
  <c r="B14" i="1"/>
  <c r="B15" i="1" l="1"/>
  <c r="C15" i="1" s="1"/>
  <c r="D15" i="1"/>
  <c r="E15" i="1" s="1"/>
  <c r="G15" i="1"/>
</calcChain>
</file>

<file path=xl/sharedStrings.xml><?xml version="1.0" encoding="utf-8"?>
<sst xmlns="http://schemas.openxmlformats.org/spreadsheetml/2006/main" count="660" uniqueCount="63">
  <si>
    <t>Tall spesifisert på art, fylke og årsklasse</t>
  </si>
  <si>
    <t>Kilde: Fiskeridirektoratet, Biomasseregisteret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</si>
  <si>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</si>
  <si>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</si>
  <si>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</si>
  <si>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</si>
  <si>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</si>
  <si>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</si>
  <si>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</si>
  <si>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</si>
  <si>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</si>
  <si>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</si>
  <si>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</si>
  <si>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</si>
  <si>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</si>
  <si>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</si>
  <si>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</si>
  <si>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</si>
  <si>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</si>
  <si>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</si>
  <si>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</si>
  <si>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</si>
  <si>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</si>
  <si>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Antall i 1000 stk. Gjennomsnittlig vekt i kg.</t>
  </si>
  <si>
    <t>Trøndelag</t>
  </si>
  <si>
    <t>Totalt laks og regnbueørret</t>
  </si>
  <si>
    <t>Beholdning (biomasse) ved månedslutt i 2019 (FYLKE)</t>
  </si>
  <si>
    <t>Innrapportert beholdning av fisk pr. utgangen av januar 2019 fordelt på årsklasse og art</t>
  </si>
  <si>
    <t>Innrapportert beholdning av fisk pr. utgangen av januar 2019 fordelt på årsklasse og fylke</t>
  </si>
  <si>
    <t>Innrapportert beholdning av fisk pr. utgangen av februar 2019 fordelt på årsklasse og art</t>
  </si>
  <si>
    <t>Innrapportert beholdning av fisk pr. utgangen av februar 2019 fordelt på årsklasse og fylke</t>
  </si>
  <si>
    <t>Innrapportert beholdning av fisk pr. utgangen av mars 2019 fordelt på årsklasse og art</t>
  </si>
  <si>
    <t>Innrapportert beholdning av fisk pr. utgangen av mars 2019 fordelt på årsklasse og fylke</t>
  </si>
  <si>
    <t>Innrapportert beholdning av fisk pr. utgangen av april 2019 fordelt på årsklasse og art</t>
  </si>
  <si>
    <t>Innrapportert beholdning av fisk pr. utgangen av april 2019 fordelt på årsklasse og fylke</t>
  </si>
  <si>
    <t>Innrapportert beholdning av fisk pr. utgangen av mai 2019 fordelt på årsklasse og art</t>
  </si>
  <si>
    <t>Innrapportert beholdning av fisk pr. utgangen av mai 2019 fordelt på årsklasse og fylke</t>
  </si>
  <si>
    <t>Innrapporterte data pr. 18.07.2019</t>
  </si>
  <si>
    <t>Innrapportert beholdning av fisk pr. utgangen av juni 2019 fordelt på årsklasse og art</t>
  </si>
  <si>
    <t>Innrapportert beholdning av fisk pr. utgangen av juni 2019 fordelt på årsklasse og fylke</t>
  </si>
  <si>
    <t>Innrapporterte data pr. 15.08.2019</t>
  </si>
  <si>
    <t>Innrapportert beholdning av fisk pr. utgangen av juli 2019 fordelt på årsklasse og art</t>
  </si>
  <si>
    <t>Innrapportert beholdning av fisk pr. utgangen av juli 2019 fordelt på årsklasse og fylke</t>
  </si>
  <si>
    <t>Innrapporterte data pr. 19.09.2019</t>
  </si>
  <si>
    <t>Innrapportert beholdning av fisk pr. utgangen av august 2019 fordelt på årsklasse og fylke</t>
  </si>
  <si>
    <t>Innrapportert beholdning av fisk pr. utgangen av august 2019 fordelt på årsklasse og art</t>
  </si>
  <si>
    <t>Innrapporterte data pr. 17.10.2019</t>
  </si>
  <si>
    <t>Innrapportert beholdning av fisk pr. utgangen av september 2019 fordelt på årsklasse og art</t>
  </si>
  <si>
    <t>Innrapportert beholdning av fisk pr. utgangen av september 2019 fordelt på årsklasse og fylke</t>
  </si>
  <si>
    <t>Innrapporterte data pr. 21.11.2019</t>
  </si>
  <si>
    <t>Innrapportert beholdning av fisk pr. utgangen av oktober 2019 fordelt på årsklasse og art</t>
  </si>
  <si>
    <t>Innrapportert beholdning av fisk pr. utgangen av oktober 2019 fordelt på årsklasse og fylke</t>
  </si>
  <si>
    <t>Innrapporterte data pr. 19.12.2019</t>
  </si>
  <si>
    <t>Innrapportert beholdning av fisk pr. utgangen av november 2019 fordelt på årsklasse og art</t>
  </si>
  <si>
    <t>Innrapportert beholdning av fisk pr. utgangen av november 2019 fordelt på årsklasse og fylke</t>
  </si>
  <si>
    <t>Innrapporterte data pr. 16.01.2020</t>
  </si>
  <si>
    <t>Innrapportert beholdning av fisk pr. utgangen av desember 2019 fordelt på årsklasse og art</t>
  </si>
  <si>
    <t>Innrapportert beholdning av fisk pr. utgangen av desember 2019 fordelt på årsklasse og fylke</t>
  </si>
  <si>
    <t>Innrapporterte data pr. 20.02.2020</t>
  </si>
  <si>
    <t>Innrapporterte data pr. 19.03.2020</t>
  </si>
  <si>
    <t>Innrapporterte data pr. 16.04.2020</t>
  </si>
  <si>
    <t>Innrapporterte data pr. 20.05.2020</t>
  </si>
  <si>
    <t>Innrapporterte data pr. 25.06.2020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</si>
</sst>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4]mmmm\ yyyy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3" tint="0.39997558519241921"/>
      <name val="IBM Plex Sans Light"/>
      <family val="2"/>
    </font>
    <font>
      <sz val="10"/>
      <name val="IBM Plex Sans Light"/>
      <family val="2"/>
    </font>
    <font>
      <sz val="10"/>
      <color theme="3" tint="-0.499984740745262"/>
      <name val="IBM Plex Sans Light"/>
      <family val="2"/>
    </font>
    <font>
      <sz val="10"/>
      <color theme="1"/>
      <name val="IBM Plex Sans Light"/>
      <family val="2"/>
    </font>
    <font>
      <sz val="9"/>
      <color theme="1"/>
      <name val="IBM Plex Sans Light"/>
      <family val="2"/>
    </font>
    <font>
      <sz val="9"/>
      <color theme="3" tint="-0.499984740745262"/>
      <name val="IBM Plex Sans Light"/>
      <family val="2"/>
    </font>
    <font>
      <sz val="10"/>
      <color theme="0"/>
      <name val="IBM Plex Sans Medium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name val="IBM Plex Sans Medium"/>
      <family val="2"/>
    </font>
    <font>
      <sz val="12"/>
      <name val="IBM Plex Sans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4" fillId="0" borderId="7" xfId="0" applyNumberFormat="1" applyFont="1" applyBorder="1"/>
    <xf numFmtId="165" fontId="4" fillId="0" borderId="8" xfId="0" applyNumberFormat="1" applyFont="1" applyBorder="1"/>
    <xf numFmtId="3" fontId="4" fillId="0" borderId="10" xfId="0" applyNumberFormat="1" applyFont="1" applyBorder="1"/>
    <xf numFmtId="165" fontId="4" fillId="0" borderId="11" xfId="0" applyNumberFormat="1" applyFont="1" applyBorder="1"/>
    <xf numFmtId="1" fontId="4" fillId="0" borderId="11" xfId="0" applyNumberFormat="1" applyFont="1" applyBorder="1"/>
    <xf numFmtId="1" fontId="4" fillId="0" borderId="8" xfId="0" applyNumberFormat="1" applyFont="1" applyBorder="1"/>
    <xf numFmtId="3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3" fontId="4" fillId="0" borderId="13" xfId="0" applyNumberFormat="1" applyFont="1" applyBorder="1"/>
    <xf numFmtId="165" fontId="4" fillId="0" borderId="14" xfId="0" applyNumberFormat="1" applyFont="1" applyBorder="1"/>
    <xf numFmtId="1" fontId="4" fillId="0" borderId="14" xfId="0" applyNumberFormat="1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164" fontId="10" fillId="0" borderId="0" xfId="0" applyNumberFormat="1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3" fontId="7" fillId="2" borderId="4" xfId="0" applyNumberFormat="1" applyFont="1" applyFill="1" applyBorder="1"/>
    <xf numFmtId="165" fontId="7" fillId="2" borderId="5" xfId="0" applyNumberFormat="1" applyFont="1" applyFill="1" applyBorder="1"/>
    <xf numFmtId="1" fontId="7" fillId="2" borderId="5" xfId="0" applyNumberFormat="1" applyFont="1" applyFill="1" applyBorder="1"/>
    <xf numFmtId="0" fontId="4" fillId="0" borderId="6" xfId="0" applyFont="1" applyFill="1" applyBorder="1"/>
    <xf numFmtId="0" fontId="4" fillId="0" borderId="9" xfId="0" applyFont="1" applyFill="1" applyBorder="1"/>
    <xf numFmtId="0" fontId="4" fillId="0" borderId="12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DFE4"/>
      <color rgb="FF23AEB4"/>
      <color rgb="FFA5E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37</v>
      </c>
      <c r="B5" s="6"/>
      <c r="C5" s="7"/>
      <c r="D5" s="7"/>
      <c r="E5" s="7"/>
      <c r="F5" s="7"/>
      <c r="G5" s="7"/>
    </row>
    <row r="8" spans="1:7" ht="15.75" x14ac:dyDescent="0.25">
      <c r="A8" s="29" t="s">
        <v>27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80356.037000000011</v>
      </c>
      <c r="C13" s="10">
        <f t="shared" si="0"/>
        <v>4.1886345280566806</v>
      </c>
      <c r="D13" s="9">
        <f t="shared" si="0"/>
        <v>318425.80900000001</v>
      </c>
      <c r="E13" s="10">
        <f t="shared" si="0"/>
        <v>1.4402771767818603</v>
      </c>
      <c r="F13" s="9">
        <f t="shared" si="0"/>
        <v>5910.55</v>
      </c>
      <c r="G13" s="10">
        <f t="shared" si="0"/>
        <v>0.21737401815397892</v>
      </c>
    </row>
    <row r="14" spans="1:7" x14ac:dyDescent="0.25">
      <c r="A14" s="37" t="s">
        <v>10</v>
      </c>
      <c r="B14" s="11">
        <f t="shared" ref="B14:G14" si="1">H31</f>
        <v>1283.922</v>
      </c>
      <c r="C14" s="12">
        <f t="shared" si="1"/>
        <v>3.7486277733382516</v>
      </c>
      <c r="D14" s="11">
        <f t="shared" si="1"/>
        <v>19699.166999999998</v>
      </c>
      <c r="E14" s="12">
        <f t="shared" si="1"/>
        <v>1.711433526503938</v>
      </c>
      <c r="F14" s="11">
        <f t="shared" si="1"/>
        <v>0</v>
      </c>
      <c r="G14" s="12">
        <f t="shared" si="1"/>
        <v>0</v>
      </c>
    </row>
    <row r="15" spans="1:7" x14ac:dyDescent="0.25">
      <c r="A15" s="30" t="s">
        <v>11</v>
      </c>
      <c r="B15" s="33">
        <f>SUM(B13:B14)</f>
        <v>81639.959000000017</v>
      </c>
      <c r="C15" s="34">
        <f>((B13*C13)+(B14*C14))/B15</f>
        <v>4.1817147015470706</v>
      </c>
      <c r="D15" s="33">
        <f>SUM(D13:D14)</f>
        <v>338124.97600000002</v>
      </c>
      <c r="E15" s="34">
        <f>((D13*E13)+(D14*E14))/D15</f>
        <v>1.4560747504467102</v>
      </c>
      <c r="F15" s="33">
        <f>SUM(F13:F14)</f>
        <v>5910.55</v>
      </c>
      <c r="G15" s="34">
        <f>((F13*G13)+(F14*G14))/F15</f>
        <v>0.21737401815397892</v>
      </c>
    </row>
    <row r="18" spans="1:13" ht="15.75" x14ac:dyDescent="0.25">
      <c r="A18" s="29" t="s">
        <v>28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11349.851000000001</v>
      </c>
      <c r="C23" s="10">
        <v>3.5927135494554099</v>
      </c>
      <c r="D23" s="9">
        <v>29961.196</v>
      </c>
      <c r="E23" s="10">
        <v>0.95485559555099198</v>
      </c>
      <c r="F23" s="9">
        <v>114.76300000000001</v>
      </c>
      <c r="G23" s="10">
        <v>0.27200000000000002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14193.101000000001</v>
      </c>
      <c r="C24" s="12">
        <v>4.1591951271254999</v>
      </c>
      <c r="D24" s="11">
        <v>44143.601999999999</v>
      </c>
      <c r="E24" s="12">
        <v>1.20093501103512</v>
      </c>
      <c r="F24" s="11">
        <v>0</v>
      </c>
      <c r="G24" s="13">
        <v>0</v>
      </c>
      <c r="H24" s="11">
        <v>0</v>
      </c>
      <c r="I24" s="13">
        <v>0</v>
      </c>
      <c r="J24" s="11">
        <v>0</v>
      </c>
      <c r="K24" s="13">
        <v>0</v>
      </c>
      <c r="L24" s="11">
        <v>0</v>
      </c>
      <c r="M24" s="13">
        <v>0</v>
      </c>
    </row>
    <row r="25" spans="1:13" x14ac:dyDescent="0.25">
      <c r="A25" s="37" t="s">
        <v>15</v>
      </c>
      <c r="B25" s="11">
        <v>18644.863000000001</v>
      </c>
      <c r="C25" s="12">
        <v>4.0129010663687898</v>
      </c>
      <c r="D25" s="11">
        <v>69499.403999999995</v>
      </c>
      <c r="E25" s="12">
        <v>1.36182174067277</v>
      </c>
      <c r="F25" s="11">
        <v>2195.9989999999998</v>
      </c>
      <c r="G25" s="12">
        <v>0.26538087631187401</v>
      </c>
      <c r="H25" s="11">
        <v>597.89499999999998</v>
      </c>
      <c r="I25" s="12">
        <v>3.78742514321076</v>
      </c>
      <c r="J25" s="11">
        <v>879.15599999999995</v>
      </c>
      <c r="K25" s="12">
        <v>1.03317198085436</v>
      </c>
      <c r="L25" s="11">
        <v>0</v>
      </c>
      <c r="M25" s="13">
        <v>0</v>
      </c>
    </row>
    <row r="26" spans="1:13" x14ac:dyDescent="0.25">
      <c r="A26" s="37" t="s">
        <v>24</v>
      </c>
      <c r="B26" s="11">
        <v>12032.76</v>
      </c>
      <c r="C26" s="12">
        <v>4.5325856884871003</v>
      </c>
      <c r="D26" s="11">
        <v>38709.063999999998</v>
      </c>
      <c r="E26" s="12">
        <v>1.6632702220596201</v>
      </c>
      <c r="F26" s="15">
        <v>3214.2629999999999</v>
      </c>
      <c r="G26" s="16">
        <v>0.199234262099897</v>
      </c>
      <c r="H26" s="11">
        <v>0</v>
      </c>
      <c r="I26" s="13">
        <v>0</v>
      </c>
      <c r="J26" s="11">
        <v>914.44799999999998</v>
      </c>
      <c r="K26" s="12">
        <v>0.71736855020733803</v>
      </c>
      <c r="L26" s="11">
        <v>0</v>
      </c>
      <c r="M26" s="13">
        <v>0</v>
      </c>
    </row>
    <row r="27" spans="1:13" x14ac:dyDescent="0.25">
      <c r="A27" s="37" t="s">
        <v>16</v>
      </c>
      <c r="B27" s="11">
        <v>1573.8320000000001</v>
      </c>
      <c r="C27" s="12">
        <v>4.2509842556257604</v>
      </c>
      <c r="D27" s="11">
        <v>46942.557000000001</v>
      </c>
      <c r="E27" s="12">
        <v>1.85511853252902</v>
      </c>
      <c r="F27" s="11">
        <v>0</v>
      </c>
      <c r="G27" s="13">
        <v>0</v>
      </c>
      <c r="H27" s="11">
        <v>49.155999999999999</v>
      </c>
      <c r="I27" s="12">
        <v>4.4379999999999997</v>
      </c>
      <c r="J27" s="11">
        <v>3589.8440000000001</v>
      </c>
      <c r="K27" s="12">
        <v>1.8242717165425599</v>
      </c>
      <c r="L27" s="11">
        <v>0</v>
      </c>
      <c r="M27" s="13">
        <v>0</v>
      </c>
    </row>
    <row r="28" spans="1:13" x14ac:dyDescent="0.25">
      <c r="A28" s="37" t="s">
        <v>17</v>
      </c>
      <c r="B28" s="11">
        <v>5829.7920000000004</v>
      </c>
      <c r="C28" s="12">
        <v>4.3524909430731</v>
      </c>
      <c r="D28" s="11">
        <v>24425.547999999999</v>
      </c>
      <c r="E28" s="12">
        <v>1.3731204700913999</v>
      </c>
      <c r="F28" s="11">
        <v>141.66300000000001</v>
      </c>
      <c r="G28" s="12">
        <v>7.6999999999999999E-2</v>
      </c>
      <c r="H28" s="11">
        <v>636.87099999999998</v>
      </c>
      <c r="I28" s="12">
        <v>3.6589965377603901</v>
      </c>
      <c r="J28" s="11">
        <v>3849.6320000000001</v>
      </c>
      <c r="K28" s="12">
        <v>1.43897054965254</v>
      </c>
      <c r="L28" s="11">
        <v>0</v>
      </c>
      <c r="M28" s="13">
        <v>0</v>
      </c>
    </row>
    <row r="29" spans="1:13" x14ac:dyDescent="0.25">
      <c r="A29" s="37" t="s">
        <v>18</v>
      </c>
      <c r="B29" s="11">
        <v>7082.2110000000002</v>
      </c>
      <c r="C29" s="12">
        <v>4.3377900330842998</v>
      </c>
      <c r="D29" s="11">
        <v>42058.593000000001</v>
      </c>
      <c r="E29" s="12">
        <v>1.77096823160489</v>
      </c>
      <c r="F29" s="11">
        <v>243.86199999999999</v>
      </c>
      <c r="G29" s="12">
        <v>0.08</v>
      </c>
      <c r="H29" s="11">
        <v>0</v>
      </c>
      <c r="I29" s="13">
        <v>0</v>
      </c>
      <c r="J29" s="11">
        <v>9710.1640000000007</v>
      </c>
      <c r="K29" s="12">
        <v>2.0031684436019801</v>
      </c>
      <c r="L29" s="11">
        <v>0</v>
      </c>
      <c r="M29" s="13">
        <v>0</v>
      </c>
    </row>
    <row r="30" spans="1:13" x14ac:dyDescent="0.25">
      <c r="A30" s="38" t="s">
        <v>19</v>
      </c>
      <c r="B30" s="17">
        <v>9649.6270000000004</v>
      </c>
      <c r="C30" s="18">
        <v>4.6248760207000803</v>
      </c>
      <c r="D30" s="17">
        <v>22685.845000000001</v>
      </c>
      <c r="E30" s="18">
        <v>1.0077702688174099</v>
      </c>
      <c r="F30" s="17">
        <v>0</v>
      </c>
      <c r="G30" s="19">
        <v>0</v>
      </c>
      <c r="H30" s="17">
        <v>0</v>
      </c>
      <c r="I30" s="19">
        <v>0</v>
      </c>
      <c r="J30" s="17">
        <v>755.923</v>
      </c>
      <c r="K30" s="18">
        <v>0.80702294810450304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80356.037000000011</v>
      </c>
      <c r="C31" s="34">
        <f>((B23*C23)+(B24*C24)+(B25*C25)+(B26*C26)+(B27*C27)+(B28*C28)+(B29*C29)+(B30*C30))/B31</f>
        <v>4.1886345280566806</v>
      </c>
      <c r="D31" s="33">
        <f>SUM(D23:D30)</f>
        <v>318425.80900000001</v>
      </c>
      <c r="E31" s="34">
        <f>((D23*E23)+(D24*E24)+(D25*E25)+(D26*E26)+(D27*E27)+(D28*E28)+(D29*E29)+(D30*E30))/D31</f>
        <v>1.4402771767818603</v>
      </c>
      <c r="F31" s="33">
        <f>SUM(F23:F30)</f>
        <v>5910.55</v>
      </c>
      <c r="G31" s="34">
        <f>((F23*G23)+(F24*G24)+(F25*G25)+(F26*G26)+(F27*G27)+(F28*G28)+(F29*G29)+(F30*G30))/F31</f>
        <v>0.21737401815397892</v>
      </c>
      <c r="H31" s="33">
        <f>SUM(H23:H30)</f>
        <v>1283.922</v>
      </c>
      <c r="I31" s="34">
        <f>((H23*I23)+(H24*I24)+(H25*I25)+(H26*I26)+(H27*I27)+(H28*I28)+(H29*I29)+(H30*I30))/H31</f>
        <v>3.7486277733382516</v>
      </c>
      <c r="J31" s="33">
        <f>SUM(J23:J30)</f>
        <v>19699.166999999998</v>
      </c>
      <c r="K31" s="34">
        <f>((J23*K23)+(J24*K24)+(J25*K25)+(J26*K26)+(J27*K27)+(J28*K28)+(J29*K29)+(J30*K30))/J31</f>
        <v>1.711433526503938</v>
      </c>
      <c r="L31" s="33">
        <f>SUM(L23:L30)</f>
        <v>0</v>
      </c>
      <c r="M31" s="35">
        <v>0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31:E31 F31:H31 C15:D15 E15:F15 I31:J31 K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60</v>
      </c>
      <c r="B5" s="6"/>
      <c r="C5" s="7"/>
      <c r="D5" s="7"/>
      <c r="E5" s="7"/>
      <c r="F5" s="7"/>
      <c r="G5" s="7"/>
    </row>
    <row r="8" spans="1:7" ht="15.75" x14ac:dyDescent="0.25">
      <c r="A8" s="29" t="s">
        <v>50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37.655000000000001</v>
      </c>
      <c r="C13" s="10">
        <f t="shared" si="0"/>
        <v>11.248021351746118</v>
      </c>
      <c r="D13" s="9">
        <f t="shared" si="0"/>
        <v>145577.69700000001</v>
      </c>
      <c r="E13" s="10">
        <f t="shared" si="0"/>
        <v>3.5400063272329416</v>
      </c>
      <c r="F13" s="9">
        <f t="shared" si="0"/>
        <v>306357.41399999999</v>
      </c>
      <c r="G13" s="10">
        <f t="shared" si="0"/>
        <v>0.9608724327200393</v>
      </c>
    </row>
    <row r="14" spans="1:7" x14ac:dyDescent="0.25">
      <c r="A14" s="37" t="s">
        <v>10</v>
      </c>
      <c r="B14" s="11">
        <f t="shared" ref="B14:G14" si="1">H31</f>
        <v>58.819000000000003</v>
      </c>
      <c r="C14" s="12">
        <f t="shared" si="1"/>
        <v>8.2910291742464199</v>
      </c>
      <c r="D14" s="11">
        <f t="shared" si="1"/>
        <v>6426.0659999999998</v>
      </c>
      <c r="E14" s="12">
        <f t="shared" si="1"/>
        <v>3.5365102985247887</v>
      </c>
      <c r="F14" s="11">
        <f t="shared" si="1"/>
        <v>22433.059999999998</v>
      </c>
      <c r="G14" s="12">
        <f t="shared" si="1"/>
        <v>1.2617252532646022</v>
      </c>
    </row>
    <row r="15" spans="1:7" x14ac:dyDescent="0.25">
      <c r="A15" s="30" t="s">
        <v>11</v>
      </c>
      <c r="B15" s="33">
        <f>SUM(B13:B14)</f>
        <v>96.474000000000004</v>
      </c>
      <c r="C15" s="34">
        <f>((B13*C13)+(B14*C14))/B15</f>
        <v>9.4451799344901239</v>
      </c>
      <c r="D15" s="33">
        <f>SUM(D13:D14)</f>
        <v>152003.76300000001</v>
      </c>
      <c r="E15" s="34">
        <f>((D13*E13)+(D14*E14))/D15</f>
        <v>3.5398585301602048</v>
      </c>
      <c r="F15" s="33">
        <f>SUM(F13:F14)</f>
        <v>328790.47399999999</v>
      </c>
      <c r="G15" s="34">
        <f>((F13*G13)+(F14*G14))/F15</f>
        <v>0.98139933330915252</v>
      </c>
    </row>
    <row r="18" spans="1:13" ht="15.75" x14ac:dyDescent="0.25">
      <c r="A18" s="29" t="s">
        <v>51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0</v>
      </c>
      <c r="C23" s="14">
        <v>0</v>
      </c>
      <c r="D23" s="9">
        <v>21467.946</v>
      </c>
      <c r="E23" s="10">
        <v>3.2466080335305501</v>
      </c>
      <c r="F23" s="9">
        <v>25581.276000000002</v>
      </c>
      <c r="G23" s="10">
        <v>0.752574154979603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0</v>
      </c>
      <c r="C24" s="13">
        <v>0</v>
      </c>
      <c r="D24" s="11">
        <v>24726.175999999999</v>
      </c>
      <c r="E24" s="12">
        <v>3.5492440740937901</v>
      </c>
      <c r="F24" s="11">
        <v>38228.008000000002</v>
      </c>
      <c r="G24" s="12">
        <v>0.76020411557934198</v>
      </c>
      <c r="H24" s="11">
        <v>0</v>
      </c>
      <c r="I24" s="13">
        <v>0</v>
      </c>
      <c r="J24" s="11">
        <v>0</v>
      </c>
      <c r="K24" s="13">
        <v>0</v>
      </c>
      <c r="L24" s="11">
        <v>339.20499999999998</v>
      </c>
      <c r="M24" s="12">
        <v>2.18502770006338</v>
      </c>
    </row>
    <row r="25" spans="1:13" x14ac:dyDescent="0.25">
      <c r="A25" s="37" t="s">
        <v>15</v>
      </c>
      <c r="B25" s="11">
        <v>13.906000000000001</v>
      </c>
      <c r="C25" s="12">
        <v>11.3474233424421</v>
      </c>
      <c r="D25" s="11">
        <v>29501.846000000001</v>
      </c>
      <c r="E25" s="12">
        <v>3.5627970629363301</v>
      </c>
      <c r="F25" s="11">
        <v>64467.925999999999</v>
      </c>
      <c r="G25" s="12">
        <v>0.93476017826290903</v>
      </c>
      <c r="H25" s="11">
        <v>0</v>
      </c>
      <c r="I25" s="13">
        <v>0</v>
      </c>
      <c r="J25" s="11">
        <v>499.63799999999998</v>
      </c>
      <c r="K25" s="12">
        <v>3.0918761543357398</v>
      </c>
      <c r="L25" s="11">
        <v>1278.701</v>
      </c>
      <c r="M25" s="12">
        <v>0.35441531757619599</v>
      </c>
    </row>
    <row r="26" spans="1:13" x14ac:dyDescent="0.25">
      <c r="A26" s="37" t="s">
        <v>24</v>
      </c>
      <c r="B26" s="11">
        <v>7.3970000000000002</v>
      </c>
      <c r="C26" s="12">
        <v>11.092309314587</v>
      </c>
      <c r="D26" s="11">
        <v>13824.708000000001</v>
      </c>
      <c r="E26" s="12">
        <v>3.7663858024343102</v>
      </c>
      <c r="F26" s="15">
        <v>78833.589000000007</v>
      </c>
      <c r="G26" s="16">
        <v>1.0479421766653301</v>
      </c>
      <c r="H26" s="11">
        <v>0</v>
      </c>
      <c r="I26" s="13">
        <v>0</v>
      </c>
      <c r="J26" s="11">
        <v>765.77800000000002</v>
      </c>
      <c r="K26" s="12">
        <v>3.6141530443548899</v>
      </c>
      <c r="L26" s="11">
        <v>948.87900000000002</v>
      </c>
      <c r="M26" s="12">
        <v>1.7348906752072699</v>
      </c>
    </row>
    <row r="27" spans="1:13" x14ac:dyDescent="0.25">
      <c r="A27" s="37" t="s">
        <v>16</v>
      </c>
      <c r="B27" s="11">
        <v>8.8960000000000008</v>
      </c>
      <c r="C27" s="12">
        <v>13.772108250899301</v>
      </c>
      <c r="D27" s="11">
        <v>14257.325999999999</v>
      </c>
      <c r="E27" s="12">
        <v>3.8351674999225001</v>
      </c>
      <c r="F27" s="11">
        <v>10999.103999999999</v>
      </c>
      <c r="G27" s="12">
        <v>1.1134203629677499</v>
      </c>
      <c r="H27" s="11">
        <v>0</v>
      </c>
      <c r="I27" s="13">
        <v>0</v>
      </c>
      <c r="J27" s="11">
        <v>822.86400000000003</v>
      </c>
      <c r="K27" s="12">
        <v>2.9509047533978898</v>
      </c>
      <c r="L27" s="11">
        <v>2411.7060000000001</v>
      </c>
      <c r="M27" s="12">
        <v>1.0221377593288701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10904.487999999999</v>
      </c>
      <c r="E28" s="12">
        <v>3.6470904580756098</v>
      </c>
      <c r="F28" s="11">
        <v>20372.864000000001</v>
      </c>
      <c r="G28" s="12">
        <v>0.93822598177654404</v>
      </c>
      <c r="H28" s="11">
        <v>58.819000000000003</v>
      </c>
      <c r="I28" s="12">
        <v>8.2910291742464199</v>
      </c>
      <c r="J28" s="11">
        <v>1558.4680000000001</v>
      </c>
      <c r="K28" s="12">
        <v>3.3524949944432598</v>
      </c>
      <c r="L28" s="11">
        <v>8168.3549999999996</v>
      </c>
      <c r="M28" s="12">
        <v>0.85927973833164695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16384.378000000001</v>
      </c>
      <c r="E29" s="12">
        <v>3.4022205465474502</v>
      </c>
      <c r="F29" s="11">
        <v>44208.574000000001</v>
      </c>
      <c r="G29" s="12">
        <v>1.1955132323200499</v>
      </c>
      <c r="H29" s="11">
        <v>0</v>
      </c>
      <c r="I29" s="13">
        <v>0</v>
      </c>
      <c r="J29" s="11">
        <v>2369.5279999999998</v>
      </c>
      <c r="K29" s="12">
        <v>3.9409408358964302</v>
      </c>
      <c r="L29" s="11">
        <v>9286.2139999999999</v>
      </c>
      <c r="M29" s="12">
        <v>1.7208084721071499</v>
      </c>
    </row>
    <row r="30" spans="1:13" x14ac:dyDescent="0.25">
      <c r="A30" s="38" t="s">
        <v>19</v>
      </c>
      <c r="B30" s="17">
        <v>7.4560000000000004</v>
      </c>
      <c r="C30" s="18">
        <v>8.2055375536480692</v>
      </c>
      <c r="D30" s="17">
        <v>14510.829</v>
      </c>
      <c r="E30" s="18">
        <v>3.4814206521212498</v>
      </c>
      <c r="F30" s="17">
        <v>23666.073</v>
      </c>
      <c r="G30" s="18">
        <v>0.80154796890045898</v>
      </c>
      <c r="H30" s="17">
        <v>0</v>
      </c>
      <c r="I30" s="19">
        <v>0</v>
      </c>
      <c r="J30" s="17">
        <v>409.79</v>
      </c>
      <c r="K30" s="18">
        <v>3.4707332170135898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37.655000000000001</v>
      </c>
      <c r="C31" s="34">
        <f>((B23*C23)+(B24*C24)+(B25*C25)+(B26*C26)+(B27*C27)+(B28*C28)+(B29*C29)+(B30*C30))/B31</f>
        <v>11.248021351746118</v>
      </c>
      <c r="D31" s="33">
        <f>SUM(D23:D30)</f>
        <v>145577.69700000001</v>
      </c>
      <c r="E31" s="34">
        <f>((D23*E23)+(D24*E24)+(D25*E25)+(D26*E26)+(D27*E27)+(D28*E28)+(D29*E29)+(D30*E30))/D31</f>
        <v>3.5400063272329416</v>
      </c>
      <c r="F31" s="33">
        <f>SUM(F23:F30)</f>
        <v>306357.41399999999</v>
      </c>
      <c r="G31" s="34">
        <f>((F23*G23)+(F24*G24)+(F25*G25)+(F26*G26)+(F27*G27)+(F28*G28)+(F29*G29)+(F30*G30))/F31</f>
        <v>0.9608724327200393</v>
      </c>
      <c r="H31" s="33">
        <f>SUM(H23:H30)</f>
        <v>58.819000000000003</v>
      </c>
      <c r="I31" s="34">
        <f>((H23*I23)+(H24*I24)+(H25*I25)+(H26*I26)+(H27*I27)+(H28*I28)+(H29*I29)+(H30*I30))/H31</f>
        <v>8.2910291742464199</v>
      </c>
      <c r="J31" s="33">
        <f>SUM(J23:J30)</f>
        <v>6426.0659999999998</v>
      </c>
      <c r="K31" s="34">
        <f>((J23*K23)+(J24*K24)+(J25*K25)+(J26*K26)+(J27*K27)+(J28*K28)+(J29*K29)+(J30*K30))/J31</f>
        <v>3.5365102985247887</v>
      </c>
      <c r="L31" s="33">
        <f>SUM(L23:L30)</f>
        <v>22433.059999999998</v>
      </c>
      <c r="M31" s="34">
        <f>((L23*M23)+(L24*M24)+(L25*M25)+(L26*M26)+(L27*M27)+(L28*M28)+(L29*M29)+(L30*M30))/L31</f>
        <v>1.2617252532646022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31:F31 C31 G31:H31 I31:J31 K31:L31 D15:F15 C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61</v>
      </c>
      <c r="B5" s="6"/>
      <c r="C5" s="7"/>
      <c r="D5" s="7"/>
      <c r="E5" s="7"/>
      <c r="F5" s="7"/>
      <c r="G5" s="7"/>
    </row>
    <row r="8" spans="1:7" ht="15.75" x14ac:dyDescent="0.25">
      <c r="A8" s="29" t="s">
        <v>53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26.795000000000002</v>
      </c>
      <c r="C13" s="10">
        <f t="shared" si="0"/>
        <v>11.681660608322453</v>
      </c>
      <c r="D13" s="9">
        <f t="shared" si="0"/>
        <v>117852.519</v>
      </c>
      <c r="E13" s="10">
        <f t="shared" si="0"/>
        <v>3.7767630269744168</v>
      </c>
      <c r="F13" s="9">
        <f t="shared" si="0"/>
        <v>324663.85200000001</v>
      </c>
      <c r="G13" s="10">
        <f t="shared" si="0"/>
        <v>1.1346362805736687</v>
      </c>
    </row>
    <row r="14" spans="1:7" x14ac:dyDescent="0.25">
      <c r="A14" s="37" t="s">
        <v>10</v>
      </c>
      <c r="B14" s="11">
        <f t="shared" ref="B14:G14" si="1">H31</f>
        <v>19.809999999999999</v>
      </c>
      <c r="C14" s="12">
        <f t="shared" si="1"/>
        <v>7.7959976779404307</v>
      </c>
      <c r="D14" s="11">
        <f t="shared" si="1"/>
        <v>4315.2529999999997</v>
      </c>
      <c r="E14" s="12">
        <f t="shared" si="1"/>
        <v>3.6948783345959089</v>
      </c>
      <c r="F14" s="11">
        <f t="shared" si="1"/>
        <v>22688.079000000002</v>
      </c>
      <c r="G14" s="12">
        <f t="shared" si="1"/>
        <v>1.4377466889550252</v>
      </c>
    </row>
    <row r="15" spans="1:7" x14ac:dyDescent="0.25">
      <c r="A15" s="30" t="s">
        <v>11</v>
      </c>
      <c r="B15" s="33">
        <f>SUM(B13:B14)</f>
        <v>46.605000000000004</v>
      </c>
      <c r="C15" s="34">
        <f>((B13*C13)+(B14*C14))/B15</f>
        <v>10.030014161570648</v>
      </c>
      <c r="D15" s="33">
        <f>SUM(D13:D14)</f>
        <v>122167.772</v>
      </c>
      <c r="E15" s="34">
        <f>((D13*E13)+(D14*E14))/D15</f>
        <v>3.7738706670774018</v>
      </c>
      <c r="F15" s="33">
        <f>SUM(F13:F14)</f>
        <v>347351.93100000004</v>
      </c>
      <c r="G15" s="34">
        <f>((F13*G13)+(F14*G14))/F15</f>
        <v>1.1544346242053858</v>
      </c>
    </row>
    <row r="18" spans="1:13" ht="15.75" x14ac:dyDescent="0.25">
      <c r="A18" s="29" t="s">
        <v>54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0</v>
      </c>
      <c r="C23" s="14">
        <v>0</v>
      </c>
      <c r="D23" s="9">
        <v>17432.377</v>
      </c>
      <c r="E23" s="10">
        <v>3.4042594439645302</v>
      </c>
      <c r="F23" s="9">
        <v>28452.629000000001</v>
      </c>
      <c r="G23" s="10">
        <v>0.85303496893028796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0</v>
      </c>
      <c r="C24" s="13">
        <v>0</v>
      </c>
      <c r="D24" s="11">
        <v>20829.649000000001</v>
      </c>
      <c r="E24" s="12">
        <v>3.80820738856425</v>
      </c>
      <c r="F24" s="11">
        <v>41192.021000000001</v>
      </c>
      <c r="G24" s="12">
        <v>0.88615561346213101</v>
      </c>
      <c r="H24" s="11">
        <v>0</v>
      </c>
      <c r="I24" s="13">
        <v>0</v>
      </c>
      <c r="J24" s="11">
        <v>0</v>
      </c>
      <c r="K24" s="13">
        <v>0</v>
      </c>
      <c r="L24" s="11">
        <v>338.55099999999999</v>
      </c>
      <c r="M24" s="12">
        <v>2.65603139261145</v>
      </c>
    </row>
    <row r="25" spans="1:13" x14ac:dyDescent="0.25">
      <c r="A25" s="37" t="s">
        <v>15</v>
      </c>
      <c r="B25" s="11">
        <v>12.526</v>
      </c>
      <c r="C25" s="12">
        <v>11.8071341210283</v>
      </c>
      <c r="D25" s="11">
        <v>23976.53</v>
      </c>
      <c r="E25" s="12">
        <v>3.8114792781941298</v>
      </c>
      <c r="F25" s="11">
        <v>67767.63</v>
      </c>
      <c r="G25" s="12">
        <v>1.1102328196810201</v>
      </c>
      <c r="H25" s="11">
        <v>0</v>
      </c>
      <c r="I25" s="13">
        <v>0</v>
      </c>
      <c r="J25" s="11">
        <v>373.80500000000001</v>
      </c>
      <c r="K25" s="12">
        <v>3.2972930083867298</v>
      </c>
      <c r="L25" s="11">
        <v>1276.4590000000001</v>
      </c>
      <c r="M25" s="12">
        <v>0.48021191123255802</v>
      </c>
    </row>
    <row r="26" spans="1:13" x14ac:dyDescent="0.25">
      <c r="A26" s="37" t="s">
        <v>24</v>
      </c>
      <c r="B26" s="11">
        <v>0</v>
      </c>
      <c r="C26" s="13">
        <v>0</v>
      </c>
      <c r="D26" s="11">
        <v>11981.59</v>
      </c>
      <c r="E26" s="12">
        <v>4.0634583374159901</v>
      </c>
      <c r="F26" s="15">
        <v>81774.016000000003</v>
      </c>
      <c r="G26" s="16">
        <v>1.26069597769296</v>
      </c>
      <c r="H26" s="11">
        <v>0</v>
      </c>
      <c r="I26" s="13">
        <v>0</v>
      </c>
      <c r="J26" s="11">
        <v>551.49599999999998</v>
      </c>
      <c r="K26" s="12">
        <v>3.7567603754152299</v>
      </c>
      <c r="L26" s="11">
        <v>942.78399999999999</v>
      </c>
      <c r="M26" s="12">
        <v>2.1059448495095401</v>
      </c>
    </row>
    <row r="27" spans="1:13" x14ac:dyDescent="0.25">
      <c r="A27" s="37" t="s">
        <v>16</v>
      </c>
      <c r="B27" s="11">
        <v>8.8520000000000003</v>
      </c>
      <c r="C27" s="12">
        <v>13.654940465431499</v>
      </c>
      <c r="D27" s="11">
        <v>10838.494000000001</v>
      </c>
      <c r="E27" s="12">
        <v>3.8722973041273101</v>
      </c>
      <c r="F27" s="11">
        <v>11485.681</v>
      </c>
      <c r="G27" s="12">
        <v>1.3154011089111699</v>
      </c>
      <c r="H27" s="11">
        <v>0</v>
      </c>
      <c r="I27" s="13">
        <v>0</v>
      </c>
      <c r="J27" s="11">
        <v>620.73500000000001</v>
      </c>
      <c r="K27" s="12">
        <v>2.9857816926707899</v>
      </c>
      <c r="L27" s="11">
        <v>2736.7869999999998</v>
      </c>
      <c r="M27" s="12">
        <v>1.08324445636434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8184.5649999999996</v>
      </c>
      <c r="E28" s="12">
        <v>3.9416748930456298</v>
      </c>
      <c r="F28" s="11">
        <v>21786.294000000002</v>
      </c>
      <c r="G28" s="12">
        <v>1.09932116953898</v>
      </c>
      <c r="H28" s="11">
        <v>19.809999999999999</v>
      </c>
      <c r="I28" s="12">
        <v>7.7959976779404299</v>
      </c>
      <c r="J28" s="11">
        <v>1166.057</v>
      </c>
      <c r="K28" s="12">
        <v>3.5053931908989</v>
      </c>
      <c r="L28" s="11">
        <v>8355.2440000000006</v>
      </c>
      <c r="M28" s="12">
        <v>0.98676975489884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13780.188</v>
      </c>
      <c r="E29" s="12">
        <v>3.7258684678322198</v>
      </c>
      <c r="F29" s="11">
        <v>45897.593000000001</v>
      </c>
      <c r="G29" s="12">
        <v>1.4335895735316699</v>
      </c>
      <c r="H29" s="11">
        <v>0</v>
      </c>
      <c r="I29" s="13">
        <v>0</v>
      </c>
      <c r="J29" s="11">
        <v>1280.81</v>
      </c>
      <c r="K29" s="12">
        <v>4.26253395975984</v>
      </c>
      <c r="L29" s="11">
        <v>9038.2540000000008</v>
      </c>
      <c r="M29" s="12">
        <v>1.98188444715097</v>
      </c>
    </row>
    <row r="30" spans="1:13" x14ac:dyDescent="0.25">
      <c r="A30" s="38" t="s">
        <v>19</v>
      </c>
      <c r="B30" s="17">
        <v>5.4169999999999998</v>
      </c>
      <c r="C30" s="18">
        <v>8.1669560642421999</v>
      </c>
      <c r="D30" s="17">
        <v>10829.126</v>
      </c>
      <c r="E30" s="18">
        <v>3.7663618173802802</v>
      </c>
      <c r="F30" s="17">
        <v>26307.988000000001</v>
      </c>
      <c r="G30" s="18">
        <v>0.92804568893675898</v>
      </c>
      <c r="H30" s="17">
        <v>0</v>
      </c>
      <c r="I30" s="19">
        <v>0</v>
      </c>
      <c r="J30" s="17">
        <v>322.35000000000002</v>
      </c>
      <c r="K30" s="18">
        <v>3.8454732340623501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26.795000000000002</v>
      </c>
      <c r="C31" s="34">
        <f>((B23*C23)+(B24*C24)+(B25*C25)+(B26*C26)+(B27*C27)+(B28*C28)+(B29*C29)+(B30*C30))/B31</f>
        <v>11.681660608322453</v>
      </c>
      <c r="D31" s="33">
        <f>SUM(D23:D30)</f>
        <v>117852.519</v>
      </c>
      <c r="E31" s="34">
        <f>((D23*E23)+(D24*E24)+(D25*E25)+(D26*E26)+(D27*E27)+(D28*E28)+(D29*E29)+(D30*E30))/D31</f>
        <v>3.7767630269744168</v>
      </c>
      <c r="F31" s="33">
        <f>SUM(F23:F30)</f>
        <v>324663.85200000001</v>
      </c>
      <c r="G31" s="34">
        <f>((F23*G23)+(F24*G24)+(F25*G25)+(F26*G26)+(F27*G27)+(F28*G28)+(F29*G29)+(F30*G30))/F31</f>
        <v>1.1346362805736687</v>
      </c>
      <c r="H31" s="33">
        <f>SUM(H23:H30)</f>
        <v>19.809999999999999</v>
      </c>
      <c r="I31" s="34">
        <f>((H23*I23)+(H24*I24)+(H25*I25)+(H26*I26)+(H27*I27)+(H28*I28)+(H29*I29)+(H30*I30))/H31</f>
        <v>7.7959976779404307</v>
      </c>
      <c r="J31" s="33">
        <f>SUM(J23:J30)</f>
        <v>4315.2529999999997</v>
      </c>
      <c r="K31" s="34">
        <f>((J23*K23)+(J24*K24)+(J25*K25)+(J26*K26)+(J27*K27)+(J28*K28)+(J29*K29)+(J30*K30))/J31</f>
        <v>3.6948783345959089</v>
      </c>
      <c r="L31" s="33">
        <f>SUM(L23:L30)</f>
        <v>22688.079000000002</v>
      </c>
      <c r="M31" s="34">
        <f>((L23*M23)+(L24*M24)+(L25*M25)+(L26*M26)+(L27*M27)+(L28*M28)+(L29*M29)+(L30*M30))/L31</f>
        <v>1.4377466889550252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J31:L31 H31:I31 D31:F31 C31 C15:D15 E15:F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62</v>
      </c>
      <c r="B5" s="6"/>
      <c r="C5" s="7"/>
      <c r="D5" s="7"/>
      <c r="E5" s="7"/>
      <c r="F5" s="7"/>
      <c r="G5" s="7"/>
    </row>
    <row r="8" spans="1:7" ht="15.75" x14ac:dyDescent="0.25">
      <c r="A8" s="29" t="s">
        <v>56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20.007999999999999</v>
      </c>
      <c r="C13" s="10">
        <f t="shared" si="0"/>
        <v>11.601589164334271</v>
      </c>
      <c r="D13" s="9">
        <f t="shared" si="0"/>
        <v>94279.519</v>
      </c>
      <c r="E13" s="10">
        <f t="shared" si="0"/>
        <v>4.032776587998927</v>
      </c>
      <c r="F13" s="9">
        <f t="shared" si="0"/>
        <v>331000.489</v>
      </c>
      <c r="G13" s="10">
        <f t="shared" si="0"/>
        <v>1.3034640289972494</v>
      </c>
    </row>
    <row r="14" spans="1:7" x14ac:dyDescent="0.25">
      <c r="A14" s="37" t="s">
        <v>10</v>
      </c>
      <c r="B14" s="11">
        <f t="shared" ref="B14:G14" si="1">H31</f>
        <v>3.117</v>
      </c>
      <c r="C14" s="12">
        <f t="shared" si="1"/>
        <v>5.7698662175168396</v>
      </c>
      <c r="D14" s="11">
        <f t="shared" si="1"/>
        <v>2661.1689999999999</v>
      </c>
      <c r="E14" s="12">
        <f t="shared" si="1"/>
        <v>3.7166333171624961</v>
      </c>
      <c r="F14" s="11">
        <f t="shared" si="1"/>
        <v>22200.581000000002</v>
      </c>
      <c r="G14" s="12">
        <f t="shared" si="1"/>
        <v>1.6749778471563457</v>
      </c>
    </row>
    <row r="15" spans="1:7" x14ac:dyDescent="0.25">
      <c r="A15" s="30" t="s">
        <v>11</v>
      </c>
      <c r="B15" s="33">
        <f>SUM(B13:B14)</f>
        <v>23.125</v>
      </c>
      <c r="C15" s="34">
        <f>((B13*C13)+(B14*C14))/B15</f>
        <v>10.81553595675676</v>
      </c>
      <c r="D15" s="33">
        <f>SUM(D13:D14)</f>
        <v>96940.687999999995</v>
      </c>
      <c r="E15" s="34">
        <f>((D13*E13)+(D14*E14))/D15</f>
        <v>4.0240979754445316</v>
      </c>
      <c r="F15" s="33">
        <f>SUM(F13:F14)</f>
        <v>353201.07</v>
      </c>
      <c r="G15" s="34">
        <f>((F13*G13)+(F14*G14))/F15</f>
        <v>1.3268156644061122</v>
      </c>
    </row>
    <row r="18" spans="1:13" ht="15.75" x14ac:dyDescent="0.25">
      <c r="A18" s="29" t="s">
        <v>57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0</v>
      </c>
      <c r="C23" s="14">
        <v>0</v>
      </c>
      <c r="D23" s="9">
        <v>14606.233</v>
      </c>
      <c r="E23" s="10">
        <v>3.5454703265379899</v>
      </c>
      <c r="F23" s="9">
        <v>30234.941999999999</v>
      </c>
      <c r="G23" s="10">
        <v>0.94703600000291099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0</v>
      </c>
      <c r="C24" s="13">
        <v>0</v>
      </c>
      <c r="D24" s="11">
        <v>17378.929</v>
      </c>
      <c r="E24" s="12">
        <v>4.1221263216507804</v>
      </c>
      <c r="F24" s="11">
        <v>44001.313999999998</v>
      </c>
      <c r="G24" s="12">
        <v>0.96019651469953804</v>
      </c>
      <c r="H24" s="11">
        <v>0</v>
      </c>
      <c r="I24" s="13">
        <v>0</v>
      </c>
      <c r="J24" s="11">
        <v>0</v>
      </c>
      <c r="K24" s="13">
        <v>0</v>
      </c>
      <c r="L24" s="11">
        <v>337.77100000000002</v>
      </c>
      <c r="M24" s="12">
        <v>2.9384849646654101</v>
      </c>
    </row>
    <row r="25" spans="1:13" x14ac:dyDescent="0.25">
      <c r="A25" s="37" t="s">
        <v>15</v>
      </c>
      <c r="B25" s="11">
        <v>7.7169999999999996</v>
      </c>
      <c r="C25" s="12">
        <v>10.990839445380301</v>
      </c>
      <c r="D25" s="11">
        <v>19993.03</v>
      </c>
      <c r="E25" s="12">
        <v>4.0430290889875096</v>
      </c>
      <c r="F25" s="11">
        <v>70632.577000000005</v>
      </c>
      <c r="G25" s="12">
        <v>1.2465192264470299</v>
      </c>
      <c r="H25" s="11">
        <v>0</v>
      </c>
      <c r="I25" s="13">
        <v>0</v>
      </c>
      <c r="J25" s="11">
        <v>224.75700000000001</v>
      </c>
      <c r="K25" s="12">
        <v>3.5202528553059498</v>
      </c>
      <c r="L25" s="11">
        <v>1249.325</v>
      </c>
      <c r="M25" s="12">
        <v>0.60058837532267395</v>
      </c>
    </row>
    <row r="26" spans="1:13" x14ac:dyDescent="0.25">
      <c r="A26" s="37" t="s">
        <v>24</v>
      </c>
      <c r="B26" s="11">
        <v>0</v>
      </c>
      <c r="C26" s="13">
        <v>0</v>
      </c>
      <c r="D26" s="11">
        <v>10179.099</v>
      </c>
      <c r="E26" s="12">
        <v>4.4558681525742099</v>
      </c>
      <c r="F26" s="15">
        <v>81270.648000000001</v>
      </c>
      <c r="G26" s="16">
        <v>1.5012270478266601</v>
      </c>
      <c r="H26" s="11">
        <v>0</v>
      </c>
      <c r="I26" s="13">
        <v>0</v>
      </c>
      <c r="J26" s="11">
        <v>370.64</v>
      </c>
      <c r="K26" s="12">
        <v>3.7074183169652501</v>
      </c>
      <c r="L26" s="11">
        <v>940.69100000000003</v>
      </c>
      <c r="M26" s="12">
        <v>2.4500258310114602</v>
      </c>
    </row>
    <row r="27" spans="1:13" x14ac:dyDescent="0.25">
      <c r="A27" s="37" t="s">
        <v>16</v>
      </c>
      <c r="B27" s="11">
        <v>8.7859999999999996</v>
      </c>
      <c r="C27" s="12">
        <v>13.5377103346233</v>
      </c>
      <c r="D27" s="11">
        <v>8619.8870000000006</v>
      </c>
      <c r="E27" s="12">
        <v>4.1776435594805399</v>
      </c>
      <c r="F27" s="11">
        <v>11278.602000000001</v>
      </c>
      <c r="G27" s="12">
        <v>1.54348635025866</v>
      </c>
      <c r="H27" s="11">
        <v>0</v>
      </c>
      <c r="I27" s="13">
        <v>0</v>
      </c>
      <c r="J27" s="11">
        <v>470.84899999999999</v>
      </c>
      <c r="K27" s="12">
        <v>3.2034925783000499</v>
      </c>
      <c r="L27" s="11">
        <v>2724.538</v>
      </c>
      <c r="M27" s="12">
        <v>1.3042888100661501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5927.9390000000003</v>
      </c>
      <c r="E28" s="12">
        <v>4.26884332969688</v>
      </c>
      <c r="F28" s="11">
        <v>21740.39</v>
      </c>
      <c r="G28" s="12">
        <v>1.2780833517246</v>
      </c>
      <c r="H28" s="11">
        <v>3.117</v>
      </c>
      <c r="I28" s="12">
        <v>5.7698662175168396</v>
      </c>
      <c r="J28" s="11">
        <v>821.65</v>
      </c>
      <c r="K28" s="12">
        <v>3.42880463579383</v>
      </c>
      <c r="L28" s="11">
        <v>8192.8780000000006</v>
      </c>
      <c r="M28" s="12">
        <v>1.15678483202118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9719.2420000000002</v>
      </c>
      <c r="E29" s="12">
        <v>3.9394827948516999</v>
      </c>
      <c r="F29" s="11">
        <v>44935.6</v>
      </c>
      <c r="G29" s="12">
        <v>1.67721934648697</v>
      </c>
      <c r="H29" s="11">
        <v>0</v>
      </c>
      <c r="I29" s="13">
        <v>0</v>
      </c>
      <c r="J29" s="11">
        <v>543.06799999999998</v>
      </c>
      <c r="K29" s="12">
        <v>4.5683609732114601</v>
      </c>
      <c r="L29" s="11">
        <v>8755.3780000000006</v>
      </c>
      <c r="M29" s="12">
        <v>2.2965219338331302</v>
      </c>
    </row>
    <row r="30" spans="1:13" x14ac:dyDescent="0.25">
      <c r="A30" s="38" t="s">
        <v>19</v>
      </c>
      <c r="B30" s="17">
        <v>3.5049999999999999</v>
      </c>
      <c r="C30" s="18">
        <v>8.093</v>
      </c>
      <c r="D30" s="17">
        <v>7855.16</v>
      </c>
      <c r="E30" s="18">
        <v>3.9451724427000801</v>
      </c>
      <c r="F30" s="17">
        <v>26906.416000000001</v>
      </c>
      <c r="G30" s="18">
        <v>1.1131890429777</v>
      </c>
      <c r="H30" s="17">
        <v>0</v>
      </c>
      <c r="I30" s="19">
        <v>0</v>
      </c>
      <c r="J30" s="17">
        <v>230.20500000000001</v>
      </c>
      <c r="K30" s="18">
        <v>3.9907956343259299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20.007999999999999</v>
      </c>
      <c r="C31" s="34">
        <f>((B23*C23)+(B24*C24)+(B25*C25)+(B26*C26)+(B27*C27)+(B28*C28)+(B29*C29)+(B30*C30))/B31</f>
        <v>11.601589164334271</v>
      </c>
      <c r="D31" s="33">
        <f>SUM(D23:D30)</f>
        <v>94279.519</v>
      </c>
      <c r="E31" s="34">
        <f>((D23*E23)+(D24*E24)+(D25*E25)+(D26*E26)+(D27*E27)+(D28*E28)+(D29*E29)+(D30*E30))/D31</f>
        <v>4.032776587998927</v>
      </c>
      <c r="F31" s="33">
        <f>SUM(F23:F30)</f>
        <v>331000.489</v>
      </c>
      <c r="G31" s="34">
        <f>((F23*G23)+(F24*G24)+(F25*G25)+(F26*G26)+(F27*G27)+(F28*G28)+(F29*G29)+(F30*G30))/F31</f>
        <v>1.3034640289972494</v>
      </c>
      <c r="H31" s="33">
        <f>SUM(H23:H30)</f>
        <v>3.117</v>
      </c>
      <c r="I31" s="34">
        <f>((H23*I23)+(H24*I24)+(H25*I25)+(H26*I26)+(H27*I27)+(H28*I28)+(H29*I29)+(H30*I30))/H31</f>
        <v>5.7698662175168396</v>
      </c>
      <c r="J31" s="33">
        <f>SUM(J23:J30)</f>
        <v>2661.1689999999999</v>
      </c>
      <c r="K31" s="34">
        <f>((J23*K23)+(J24*K24)+(J25*K25)+(J26*K26)+(J27*K27)+(J28*K28)+(J29*K29)+(J30*K30))/J31</f>
        <v>3.7166333171624961</v>
      </c>
      <c r="L31" s="33">
        <f>SUM(L23:L30)</f>
        <v>22200.581000000002</v>
      </c>
      <c r="M31" s="34">
        <f>((L23*M23)+(L24*M24)+(L25*M25)+(L26*M26)+(L27*M27)+(L28*M28)+(L29*M29)+(L30*M30))/L31</f>
        <v>1.6749778471563457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D15:F15 C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40</v>
      </c>
      <c r="B5" s="6"/>
      <c r="C5" s="7"/>
      <c r="D5" s="7"/>
      <c r="E5" s="7"/>
      <c r="F5" s="7"/>
      <c r="G5" s="7"/>
    </row>
    <row r="8" spans="1:7" ht="15.75" x14ac:dyDescent="0.25">
      <c r="A8" s="29" t="s">
        <v>29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60443.757000000012</v>
      </c>
      <c r="C13" s="10">
        <f t="shared" si="0"/>
        <v>4.3268317341524618</v>
      </c>
      <c r="D13" s="9">
        <f t="shared" si="0"/>
        <v>315092.72399999999</v>
      </c>
      <c r="E13" s="10">
        <f t="shared" si="0"/>
        <v>1.6034661157615302</v>
      </c>
      <c r="F13" s="9">
        <f t="shared" si="0"/>
        <v>8441.2690000000002</v>
      </c>
      <c r="G13" s="10">
        <f t="shared" si="0"/>
        <v>0.243079493616422</v>
      </c>
    </row>
    <row r="14" spans="1:7" x14ac:dyDescent="0.25">
      <c r="A14" s="37" t="s">
        <v>10</v>
      </c>
      <c r="B14" s="11">
        <f t="shared" ref="B14:G14" si="1">H31</f>
        <v>1095.3310000000001</v>
      </c>
      <c r="C14" s="12">
        <f t="shared" si="1"/>
        <v>3.9370121442741972</v>
      </c>
      <c r="D14" s="11">
        <f t="shared" si="1"/>
        <v>18603.415000000001</v>
      </c>
      <c r="E14" s="12">
        <f t="shared" si="1"/>
        <v>1.8119264229175112</v>
      </c>
      <c r="F14" s="11">
        <f t="shared" si="1"/>
        <v>450.40499999999997</v>
      </c>
      <c r="G14" s="12">
        <f t="shared" si="1"/>
        <v>0.20740994216316422</v>
      </c>
    </row>
    <row r="15" spans="1:7" x14ac:dyDescent="0.25">
      <c r="A15" s="30" t="s">
        <v>11</v>
      </c>
      <c r="B15" s="33">
        <f>SUM(B13:B14)</f>
        <v>61539.088000000011</v>
      </c>
      <c r="C15" s="34">
        <f>((B13*C13)+(B14*C14))/B15</f>
        <v>4.3198933557156396</v>
      </c>
      <c r="D15" s="33">
        <f>SUM(D13:D14)</f>
        <v>333696.13899999997</v>
      </c>
      <c r="E15" s="34">
        <f>((D13*E13)+(D14*E14))/D15</f>
        <v>1.6150876874604772</v>
      </c>
      <c r="F15" s="33">
        <f>SUM(F13:F14)</f>
        <v>8891.6740000000009</v>
      </c>
      <c r="G15" s="34">
        <f>((F13*G13)+(F14*G14))/F15</f>
        <v>0.24127266350520732</v>
      </c>
    </row>
    <row r="18" spans="1:13" ht="15.75" x14ac:dyDescent="0.25">
      <c r="A18" s="29" t="s">
        <v>30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10009.902</v>
      </c>
      <c r="C23" s="10">
        <v>3.6535387968833302</v>
      </c>
      <c r="D23" s="9">
        <v>29753.14</v>
      </c>
      <c r="E23" s="10">
        <v>1.0687726296787501</v>
      </c>
      <c r="F23" s="9">
        <v>114.4</v>
      </c>
      <c r="G23" s="10">
        <v>0.35399999999999998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11281.578</v>
      </c>
      <c r="C24" s="12">
        <v>4.2774333345920201</v>
      </c>
      <c r="D24" s="11">
        <v>43697.34</v>
      </c>
      <c r="E24" s="12">
        <v>1.3311234590251899</v>
      </c>
      <c r="F24" s="11">
        <v>0</v>
      </c>
      <c r="G24" s="13">
        <v>0</v>
      </c>
      <c r="H24" s="11">
        <v>0</v>
      </c>
      <c r="I24" s="13">
        <v>0</v>
      </c>
      <c r="J24" s="11">
        <v>0</v>
      </c>
      <c r="K24" s="13">
        <v>0</v>
      </c>
      <c r="L24" s="11">
        <v>351.41699999999997</v>
      </c>
      <c r="M24" s="12">
        <v>0.219919443282482</v>
      </c>
    </row>
    <row r="25" spans="1:13" x14ac:dyDescent="0.25">
      <c r="A25" s="37" t="s">
        <v>15</v>
      </c>
      <c r="B25" s="11">
        <v>14697.098</v>
      </c>
      <c r="C25" s="12">
        <v>4.1768316050556402</v>
      </c>
      <c r="D25" s="11">
        <v>68903.673999999999</v>
      </c>
      <c r="E25" s="12">
        <v>1.51661374159816</v>
      </c>
      <c r="F25" s="11">
        <v>2160.6819999999998</v>
      </c>
      <c r="G25" s="12">
        <v>0.31144085802538302</v>
      </c>
      <c r="H25" s="11">
        <v>544.23800000000006</v>
      </c>
      <c r="I25" s="12">
        <v>3.9453025312455199</v>
      </c>
      <c r="J25" s="11">
        <v>874.976</v>
      </c>
      <c r="K25" s="12">
        <v>1.1548194224755901</v>
      </c>
      <c r="L25" s="11">
        <v>0</v>
      </c>
      <c r="M25" s="13">
        <v>0</v>
      </c>
    </row>
    <row r="26" spans="1:13" x14ac:dyDescent="0.25">
      <c r="A26" s="37" t="s">
        <v>24</v>
      </c>
      <c r="B26" s="11">
        <v>7355.7489999999998</v>
      </c>
      <c r="C26" s="12">
        <v>4.8240871561821903</v>
      </c>
      <c r="D26" s="11">
        <v>38772.334999999999</v>
      </c>
      <c r="E26" s="12">
        <v>1.9062647625426701</v>
      </c>
      <c r="F26" s="15">
        <v>4582.8130000000001</v>
      </c>
      <c r="G26" s="16">
        <v>0.24412685025550901</v>
      </c>
      <c r="H26" s="11">
        <v>0</v>
      </c>
      <c r="I26" s="13">
        <v>0</v>
      </c>
      <c r="J26" s="11">
        <v>903.76499999999999</v>
      </c>
      <c r="K26" s="12">
        <v>0.83495612133685204</v>
      </c>
      <c r="L26" s="11">
        <v>0</v>
      </c>
      <c r="M26" s="13">
        <v>0</v>
      </c>
    </row>
    <row r="27" spans="1:13" x14ac:dyDescent="0.25">
      <c r="A27" s="37" t="s">
        <v>16</v>
      </c>
      <c r="B27" s="11">
        <v>1053.826</v>
      </c>
      <c r="C27" s="12">
        <v>4.1780846012529604</v>
      </c>
      <c r="D27" s="11">
        <v>46215.076999999997</v>
      </c>
      <c r="E27" s="12">
        <v>2.0660457633339</v>
      </c>
      <c r="F27" s="11">
        <v>0</v>
      </c>
      <c r="G27" s="13">
        <v>0</v>
      </c>
      <c r="H27" s="11">
        <v>0</v>
      </c>
      <c r="I27" s="13">
        <v>0</v>
      </c>
      <c r="J27" s="11">
        <v>3432.2550000000001</v>
      </c>
      <c r="K27" s="12">
        <v>1.97641950000801</v>
      </c>
      <c r="L27" s="11">
        <v>0</v>
      </c>
      <c r="M27" s="13">
        <v>0</v>
      </c>
    </row>
    <row r="28" spans="1:13" x14ac:dyDescent="0.25">
      <c r="A28" s="37" t="s">
        <v>17</v>
      </c>
      <c r="B28" s="11">
        <v>3793.0909999999999</v>
      </c>
      <c r="C28" s="12">
        <v>4.4142469893287597</v>
      </c>
      <c r="D28" s="11">
        <v>24112.373</v>
      </c>
      <c r="E28" s="12">
        <v>1.52287792391898</v>
      </c>
      <c r="F28" s="11">
        <v>141.405</v>
      </c>
      <c r="G28" s="12">
        <v>0.114</v>
      </c>
      <c r="H28" s="11">
        <v>551.09299999999996</v>
      </c>
      <c r="I28" s="12">
        <v>3.9288248807370101</v>
      </c>
      <c r="J28" s="11">
        <v>3714.1089999999999</v>
      </c>
      <c r="K28" s="12">
        <v>1.56683406006663</v>
      </c>
      <c r="L28" s="11">
        <v>0</v>
      </c>
      <c r="M28" s="13">
        <v>0</v>
      </c>
    </row>
    <row r="29" spans="1:13" x14ac:dyDescent="0.25">
      <c r="A29" s="37" t="s">
        <v>18</v>
      </c>
      <c r="B29" s="11">
        <v>5006.8190000000004</v>
      </c>
      <c r="C29" s="12">
        <v>4.5369304184952597</v>
      </c>
      <c r="D29" s="11">
        <v>41093.845999999998</v>
      </c>
      <c r="E29" s="12">
        <v>1.92576923698016</v>
      </c>
      <c r="F29" s="11">
        <v>1441.9690000000001</v>
      </c>
      <c r="G29" s="12">
        <v>0.141174508605941</v>
      </c>
      <c r="H29" s="11">
        <v>0</v>
      </c>
      <c r="I29" s="13">
        <v>0</v>
      </c>
      <c r="J29" s="11">
        <v>8923.143</v>
      </c>
      <c r="K29" s="12">
        <v>2.0817397847372798</v>
      </c>
      <c r="L29" s="11">
        <v>98.988</v>
      </c>
      <c r="M29" s="12">
        <v>0.16300000000000001</v>
      </c>
    </row>
    <row r="30" spans="1:13" x14ac:dyDescent="0.25">
      <c r="A30" s="38" t="s">
        <v>19</v>
      </c>
      <c r="B30" s="17">
        <v>7245.6940000000004</v>
      </c>
      <c r="C30" s="18">
        <v>4.9640408455007901</v>
      </c>
      <c r="D30" s="17">
        <v>22544.938999999998</v>
      </c>
      <c r="E30" s="18">
        <v>1.1321426228299001</v>
      </c>
      <c r="F30" s="17">
        <v>0</v>
      </c>
      <c r="G30" s="19">
        <v>0</v>
      </c>
      <c r="H30" s="17">
        <v>0</v>
      </c>
      <c r="I30" s="19">
        <v>0</v>
      </c>
      <c r="J30" s="17">
        <v>755.16700000000003</v>
      </c>
      <c r="K30" s="18">
        <v>1.0121546810175801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60443.757000000012</v>
      </c>
      <c r="C31" s="34">
        <f>((B23*C23)+(B24*C24)+(B25*C25)+(B26*C26)+(B27*C27)+(B28*C28)+(B29*C29)+(B30*C30))/B31</f>
        <v>4.3268317341524618</v>
      </c>
      <c r="D31" s="33">
        <f>SUM(D23:D30)</f>
        <v>315092.72399999999</v>
      </c>
      <c r="E31" s="34">
        <f>((D23*E23)+(D24*E24)+(D25*E25)+(D26*E26)+(D27*E27)+(D28*E28)+(D29*E29)+(D30*E30))/D31</f>
        <v>1.6034661157615302</v>
      </c>
      <c r="F31" s="33">
        <f>SUM(F23:F30)</f>
        <v>8441.2690000000002</v>
      </c>
      <c r="G31" s="34">
        <f>((F23*G23)+(F24*G24)+(F25*G25)+(F26*G26)+(F27*G27)+(F28*G28)+(F29*G29)+(F30*G30))/F31</f>
        <v>0.243079493616422</v>
      </c>
      <c r="H31" s="33">
        <f>SUM(H23:H30)</f>
        <v>1095.3310000000001</v>
      </c>
      <c r="I31" s="34">
        <f>((H23*I23)+(H24*I24)+(H25*I25)+(H26*I26)+(H27*I27)+(H28*I28)+(H29*I29)+(H30*I30))/H31</f>
        <v>3.9370121442741972</v>
      </c>
      <c r="J31" s="33">
        <f>SUM(J23:J30)</f>
        <v>18603.415000000001</v>
      </c>
      <c r="K31" s="34">
        <f>((J23*K23)+(J24*K24)+(J25*K25)+(J26*K26)+(J27*K27)+(J28*K28)+(J29*K29)+(J30*K30))/J31</f>
        <v>1.8119264229175112</v>
      </c>
      <c r="L31" s="33">
        <f>SUM(L23:L30)</f>
        <v>450.40499999999997</v>
      </c>
      <c r="M31" s="34">
        <f>((L23*M23)+(L24*M24)+(L25*M25)+(L26*M26)+(L27*M27)+(L28*M28)+(L29*M29)+(L30*M30))/L31</f>
        <v>0.20740994216316422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E15:F15 C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43</v>
      </c>
      <c r="B5" s="6"/>
      <c r="C5" s="7"/>
      <c r="D5" s="7"/>
      <c r="E5" s="7"/>
      <c r="F5" s="7"/>
      <c r="G5" s="7"/>
    </row>
    <row r="8" spans="1:7" ht="15.75" x14ac:dyDescent="0.25">
      <c r="A8" s="29" t="s">
        <v>31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43178.094000000012</v>
      </c>
      <c r="C13" s="10">
        <f t="shared" si="0"/>
        <v>4.4918201889365452</v>
      </c>
      <c r="D13" s="9">
        <f t="shared" si="0"/>
        <v>308348.23899999994</v>
      </c>
      <c r="E13" s="10">
        <f t="shared" si="0"/>
        <v>1.7706031095251371</v>
      </c>
      <c r="F13" s="9">
        <f t="shared" si="0"/>
        <v>21364.219999999998</v>
      </c>
      <c r="G13" s="10">
        <f t="shared" si="0"/>
        <v>0.28120119377164254</v>
      </c>
    </row>
    <row r="14" spans="1:7" x14ac:dyDescent="0.25">
      <c r="A14" s="37" t="s">
        <v>10</v>
      </c>
      <c r="B14" s="11">
        <f t="shared" ref="B14:G14" si="1">H31</f>
        <v>888.37300000000005</v>
      </c>
      <c r="C14" s="12">
        <f t="shared" si="1"/>
        <v>4.1651070147336746</v>
      </c>
      <c r="D14" s="11">
        <f t="shared" si="1"/>
        <v>17567.968000000001</v>
      </c>
      <c r="E14" s="12">
        <f t="shared" si="1"/>
        <v>1.9488802881471539</v>
      </c>
      <c r="F14" s="11">
        <f t="shared" si="1"/>
        <v>3034.5309999999999</v>
      </c>
      <c r="G14" s="12">
        <f t="shared" si="1"/>
        <v>0.23045280572187249</v>
      </c>
    </row>
    <row r="15" spans="1:7" x14ac:dyDescent="0.25">
      <c r="A15" s="30" t="s">
        <v>11</v>
      </c>
      <c r="B15" s="33">
        <f>SUM(B13:B14)</f>
        <v>44066.467000000011</v>
      </c>
      <c r="C15" s="34">
        <f>((B13*C13)+(B14*C14))/B15</f>
        <v>4.4852337030558838</v>
      </c>
      <c r="D15" s="33">
        <f>SUM(D13:D14)</f>
        <v>325916.20699999994</v>
      </c>
      <c r="E15" s="34">
        <f>((D13*E13)+(D14*E14))/D15</f>
        <v>1.7802128426463926</v>
      </c>
      <c r="F15" s="33">
        <f>SUM(F13:F14)</f>
        <v>24398.750999999997</v>
      </c>
      <c r="G15" s="34">
        <f>((F13*G13)+(F14*G14))/F15</f>
        <v>0.27488949540900681</v>
      </c>
    </row>
    <row r="18" spans="1:13" ht="15.75" x14ac:dyDescent="0.25">
      <c r="A18" s="29" t="s">
        <v>32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8508.884</v>
      </c>
      <c r="C23" s="10">
        <v>3.7608035371030999</v>
      </c>
      <c r="D23" s="9">
        <v>29532.3</v>
      </c>
      <c r="E23" s="10">
        <v>1.20399314354114</v>
      </c>
      <c r="F23" s="9">
        <v>113.991</v>
      </c>
      <c r="G23" s="10">
        <v>0.42299999999999999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8663.3909999999996</v>
      </c>
      <c r="C24" s="12">
        <v>4.4155250788057501</v>
      </c>
      <c r="D24" s="11">
        <v>43184.620999999999</v>
      </c>
      <c r="E24" s="12">
        <v>1.4748060343982199</v>
      </c>
      <c r="F24" s="11">
        <v>303.01400000000001</v>
      </c>
      <c r="G24" s="12">
        <v>0.52724326928788801</v>
      </c>
      <c r="H24" s="11">
        <v>0</v>
      </c>
      <c r="I24" s="13">
        <v>0</v>
      </c>
      <c r="J24" s="11">
        <v>0</v>
      </c>
      <c r="K24" s="13">
        <v>0</v>
      </c>
      <c r="L24" s="11">
        <v>349.64</v>
      </c>
      <c r="M24" s="12">
        <v>0.26342906990046899</v>
      </c>
    </row>
    <row r="25" spans="1:13" x14ac:dyDescent="0.25">
      <c r="A25" s="37" t="s">
        <v>15</v>
      </c>
      <c r="B25" s="11">
        <v>10519.486000000001</v>
      </c>
      <c r="C25" s="12">
        <v>4.3302838641545804</v>
      </c>
      <c r="D25" s="11">
        <v>67227.601999999999</v>
      </c>
      <c r="E25" s="12">
        <v>1.6982898875821899</v>
      </c>
      <c r="F25" s="11">
        <v>2141.1120000000001</v>
      </c>
      <c r="G25" s="12">
        <v>0.37392326090368</v>
      </c>
      <c r="H25" s="11">
        <v>514.94600000000003</v>
      </c>
      <c r="I25" s="12">
        <v>4.0936174958150904</v>
      </c>
      <c r="J25" s="11">
        <v>871.875</v>
      </c>
      <c r="K25" s="12">
        <v>1.30829852903226</v>
      </c>
      <c r="L25" s="11">
        <v>0</v>
      </c>
      <c r="M25" s="13">
        <v>0</v>
      </c>
    </row>
    <row r="26" spans="1:13" x14ac:dyDescent="0.25">
      <c r="A26" s="37" t="s">
        <v>24</v>
      </c>
      <c r="B26" s="11">
        <v>3922.2350000000001</v>
      </c>
      <c r="C26" s="12">
        <v>5.2638138627593696</v>
      </c>
      <c r="D26" s="11">
        <v>37854.517</v>
      </c>
      <c r="E26" s="12">
        <v>2.1155895676069498</v>
      </c>
      <c r="F26" s="15">
        <v>7637.665</v>
      </c>
      <c r="G26" s="16">
        <v>0.27495601116309798</v>
      </c>
      <c r="H26" s="11">
        <v>0</v>
      </c>
      <c r="I26" s="13">
        <v>0</v>
      </c>
      <c r="J26" s="11">
        <v>894.86099999999999</v>
      </c>
      <c r="K26" s="12">
        <v>0.99396234387240001</v>
      </c>
      <c r="L26" s="11">
        <v>0</v>
      </c>
      <c r="M26" s="13">
        <v>0</v>
      </c>
    </row>
    <row r="27" spans="1:13" x14ac:dyDescent="0.25">
      <c r="A27" s="37" t="s">
        <v>16</v>
      </c>
      <c r="B27" s="11">
        <v>641.94899999999996</v>
      </c>
      <c r="C27" s="12">
        <v>4.26378256216615</v>
      </c>
      <c r="D27" s="11">
        <v>45580.322999999997</v>
      </c>
      <c r="E27" s="12">
        <v>2.3089508827087499</v>
      </c>
      <c r="F27" s="11">
        <v>135.02699999999999</v>
      </c>
      <c r="G27" s="12">
        <v>0.83970916187132905</v>
      </c>
      <c r="H27" s="11">
        <v>0</v>
      </c>
      <c r="I27" s="13">
        <v>0</v>
      </c>
      <c r="J27" s="11">
        <v>3165.712</v>
      </c>
      <c r="K27" s="12">
        <v>2.0800152875561602</v>
      </c>
      <c r="L27" s="11">
        <v>0</v>
      </c>
      <c r="M27" s="13">
        <v>0</v>
      </c>
    </row>
    <row r="28" spans="1:13" x14ac:dyDescent="0.25">
      <c r="A28" s="37" t="s">
        <v>17</v>
      </c>
      <c r="B28" s="11">
        <v>2385.6570000000002</v>
      </c>
      <c r="C28" s="12">
        <v>4.5105357295705097</v>
      </c>
      <c r="D28" s="11">
        <v>23494.145</v>
      </c>
      <c r="E28" s="12">
        <v>1.6466993743760401</v>
      </c>
      <c r="F28" s="11">
        <v>883.29899999999998</v>
      </c>
      <c r="G28" s="12">
        <v>0.24497110491464399</v>
      </c>
      <c r="H28" s="11">
        <v>373.42700000000002</v>
      </c>
      <c r="I28" s="12">
        <v>4.2636891788756603</v>
      </c>
      <c r="J28" s="11">
        <v>3652.5239999999999</v>
      </c>
      <c r="K28" s="12">
        <v>1.78436273957406</v>
      </c>
      <c r="L28" s="11">
        <v>873.72199999999998</v>
      </c>
      <c r="M28" s="12">
        <v>0.224214511022957</v>
      </c>
    </row>
    <row r="29" spans="1:13" x14ac:dyDescent="0.25">
      <c r="A29" s="37" t="s">
        <v>18</v>
      </c>
      <c r="B29" s="11">
        <v>3093.0650000000001</v>
      </c>
      <c r="C29" s="12">
        <v>4.8637057485051196</v>
      </c>
      <c r="D29" s="11">
        <v>39536.875</v>
      </c>
      <c r="E29" s="12">
        <v>2.0836792660016799</v>
      </c>
      <c r="F29" s="11">
        <v>8278.6360000000004</v>
      </c>
      <c r="G29" s="12">
        <v>0.22625746644737099</v>
      </c>
      <c r="H29" s="11">
        <v>0</v>
      </c>
      <c r="I29" s="13">
        <v>0</v>
      </c>
      <c r="J29" s="11">
        <v>8229.3989999999994</v>
      </c>
      <c r="K29" s="12">
        <v>2.21412366297952</v>
      </c>
      <c r="L29" s="11">
        <v>1811.1690000000001</v>
      </c>
      <c r="M29" s="12">
        <v>0.22709625219954599</v>
      </c>
    </row>
    <row r="30" spans="1:13" x14ac:dyDescent="0.25">
      <c r="A30" s="38" t="s">
        <v>19</v>
      </c>
      <c r="B30" s="17">
        <v>5443.4269999999997</v>
      </c>
      <c r="C30" s="18">
        <v>5.3192258325499697</v>
      </c>
      <c r="D30" s="17">
        <v>21937.856</v>
      </c>
      <c r="E30" s="18">
        <v>1.19188761928239</v>
      </c>
      <c r="F30" s="17">
        <v>1871.4760000000001</v>
      </c>
      <c r="G30" s="18">
        <v>0.37198502732602501</v>
      </c>
      <c r="H30" s="17">
        <v>0</v>
      </c>
      <c r="I30" s="19">
        <v>0</v>
      </c>
      <c r="J30" s="17">
        <v>753.59699999999998</v>
      </c>
      <c r="K30" s="18">
        <v>1.17393179112974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43178.094000000012</v>
      </c>
      <c r="C31" s="34">
        <f>((B23*C23)+(B24*C24)+(B25*C25)+(B26*C26)+(B27*C27)+(B28*C28)+(B29*C29)+(B30*C30))/B31</f>
        <v>4.4918201889365452</v>
      </c>
      <c r="D31" s="33">
        <f>SUM(D23:D30)</f>
        <v>308348.23899999994</v>
      </c>
      <c r="E31" s="34">
        <f>((D23*E23)+(D24*E24)+(D25*E25)+(D26*E26)+(D27*E27)+(D28*E28)+(D29*E29)+(D30*E30))/D31</f>
        <v>1.7706031095251371</v>
      </c>
      <c r="F31" s="33">
        <f>SUM(F23:F30)</f>
        <v>21364.219999999998</v>
      </c>
      <c r="G31" s="34">
        <f>((F23*G23)+(F24*G24)+(F25*G25)+(F26*G26)+(F27*G27)+(F28*G28)+(F29*G29)+(F30*G30))/F31</f>
        <v>0.28120119377164254</v>
      </c>
      <c r="H31" s="33">
        <f>SUM(H23:H30)</f>
        <v>888.37300000000005</v>
      </c>
      <c r="I31" s="34">
        <f>((H23*I23)+(H24*I24)+(H25*I25)+(H26*I26)+(H27*I27)+(H28*I28)+(H29*I29)+(H30*I30))/H31</f>
        <v>4.1651070147336746</v>
      </c>
      <c r="J31" s="33">
        <f>SUM(J23:J30)</f>
        <v>17567.968000000001</v>
      </c>
      <c r="K31" s="34">
        <f>((J23*K23)+(J24*K24)+(J25*K25)+(J26*K26)+(J27*K27)+(J28*K28)+(J29*K29)+(J30*K30))/J31</f>
        <v>1.9488802881471539</v>
      </c>
      <c r="L31" s="33">
        <f>SUM(L23:L30)</f>
        <v>3034.5309999999999</v>
      </c>
      <c r="M31" s="34">
        <f>((L23*M23)+(L24*M24)+(L25*M25)+(L26*M26)+(L27*M27)+(L28*M28)+(L29*M29)+(L30*M30))/L31</f>
        <v>0.23045280572187249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 C15 E15:F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46</v>
      </c>
      <c r="B5" s="6"/>
      <c r="C5" s="7"/>
      <c r="D5" s="7"/>
      <c r="E5" s="7"/>
      <c r="F5" s="7"/>
      <c r="G5" s="7"/>
    </row>
    <row r="8" spans="1:7" ht="15.75" x14ac:dyDescent="0.25">
      <c r="A8" s="29" t="s">
        <v>33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25372.597999999998</v>
      </c>
      <c r="C13" s="10">
        <f t="shared" si="0"/>
        <v>4.591411744236833</v>
      </c>
      <c r="D13" s="9">
        <f t="shared" si="0"/>
        <v>301045.78399999999</v>
      </c>
      <c r="E13" s="10">
        <f t="shared" si="0"/>
        <v>1.9549667993058499</v>
      </c>
      <c r="F13" s="9">
        <f t="shared" si="0"/>
        <v>71260.760999999999</v>
      </c>
      <c r="G13" s="10">
        <f t="shared" si="0"/>
        <v>0.26922579662038681</v>
      </c>
    </row>
    <row r="14" spans="1:7" x14ac:dyDescent="0.25">
      <c r="A14" s="37" t="s">
        <v>10</v>
      </c>
      <c r="B14" s="11">
        <f t="shared" ref="B14:G14" si="1">H31</f>
        <v>508.56599999999997</v>
      </c>
      <c r="C14" s="12">
        <f t="shared" si="1"/>
        <v>4.2004503230652439</v>
      </c>
      <c r="D14" s="11">
        <f t="shared" si="1"/>
        <v>17103.476999999999</v>
      </c>
      <c r="E14" s="12">
        <f t="shared" si="1"/>
        <v>2.0875074479884974</v>
      </c>
      <c r="F14" s="11">
        <f t="shared" si="1"/>
        <v>10584.960999999999</v>
      </c>
      <c r="G14" s="12">
        <f t="shared" si="1"/>
        <v>0.25360415650090712</v>
      </c>
    </row>
    <row r="15" spans="1:7" x14ac:dyDescent="0.25">
      <c r="A15" s="30" t="s">
        <v>11</v>
      </c>
      <c r="B15" s="33">
        <f>SUM(B13:B14)</f>
        <v>25881.163999999997</v>
      </c>
      <c r="C15" s="34">
        <f>((B13*C13)+(B14*C14))/B15</f>
        <v>4.5837293352802826</v>
      </c>
      <c r="D15" s="33">
        <f>SUM(D13:D14)</f>
        <v>318149.261</v>
      </c>
      <c r="E15" s="34">
        <f>((D13*E13)+(D14*E14))/D15</f>
        <v>1.9620920898980185</v>
      </c>
      <c r="F15" s="33">
        <f>SUM(F13:F14)</f>
        <v>81845.721999999994</v>
      </c>
      <c r="G15" s="34">
        <f>((F13*G13)+(F14*G14))/F15</f>
        <v>0.26720547781348908</v>
      </c>
    </row>
    <row r="18" spans="1:13" ht="15.75" x14ac:dyDescent="0.25">
      <c r="A18" s="29" t="s">
        <v>34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7111.6009999999997</v>
      </c>
      <c r="C23" s="10">
        <v>3.9160485612170901</v>
      </c>
      <c r="D23" s="9">
        <v>29390.26</v>
      </c>
      <c r="E23" s="10">
        <v>1.34771464379696</v>
      </c>
      <c r="F23" s="9">
        <v>3084.3820000000001</v>
      </c>
      <c r="G23" s="10">
        <v>0.200011471665961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6004.6890000000003</v>
      </c>
      <c r="C24" s="12">
        <v>4.4662684870107299</v>
      </c>
      <c r="D24" s="11">
        <v>42623.748</v>
      </c>
      <c r="E24" s="12">
        <v>1.62780400306421</v>
      </c>
      <c r="F24" s="11">
        <v>4853.8360000000002</v>
      </c>
      <c r="G24" s="12">
        <v>0.23512424709034299</v>
      </c>
      <c r="H24" s="11">
        <v>0</v>
      </c>
      <c r="I24" s="13">
        <v>0</v>
      </c>
      <c r="J24" s="11">
        <v>0</v>
      </c>
      <c r="K24" s="13">
        <v>0</v>
      </c>
      <c r="L24" s="11">
        <v>344.577</v>
      </c>
      <c r="M24" s="12">
        <v>0.31241495805001501</v>
      </c>
    </row>
    <row r="25" spans="1:13" x14ac:dyDescent="0.25">
      <c r="A25" s="37" t="s">
        <v>15</v>
      </c>
      <c r="B25" s="11">
        <v>6023.4369999999999</v>
      </c>
      <c r="C25" s="12">
        <v>4.38848773466046</v>
      </c>
      <c r="D25" s="11">
        <v>66506.557000000001</v>
      </c>
      <c r="E25" s="12">
        <v>1.9106423026830299</v>
      </c>
      <c r="F25" s="11">
        <v>6837.8739999999998</v>
      </c>
      <c r="G25" s="12">
        <v>0.41265643999874801</v>
      </c>
      <c r="H25" s="11">
        <v>357.64</v>
      </c>
      <c r="I25" s="12">
        <v>4.13815441785035</v>
      </c>
      <c r="J25" s="11">
        <v>867.95799999999997</v>
      </c>
      <c r="K25" s="12">
        <v>1.4457339203049</v>
      </c>
      <c r="L25" s="11">
        <v>0</v>
      </c>
      <c r="M25" s="13">
        <v>0</v>
      </c>
    </row>
    <row r="26" spans="1:13" x14ac:dyDescent="0.25">
      <c r="A26" s="37" t="s">
        <v>24</v>
      </c>
      <c r="B26" s="11">
        <v>989.678</v>
      </c>
      <c r="C26" s="12">
        <v>6.1719232669615796</v>
      </c>
      <c r="D26" s="11">
        <v>36790.408000000003</v>
      </c>
      <c r="E26" s="12">
        <v>2.3154497750609302</v>
      </c>
      <c r="F26" s="15">
        <v>21957.753000000001</v>
      </c>
      <c r="G26" s="16">
        <v>0.25167631555924702</v>
      </c>
      <c r="H26" s="11">
        <v>0</v>
      </c>
      <c r="I26" s="13">
        <v>0</v>
      </c>
      <c r="J26" s="11">
        <v>891.19600000000003</v>
      </c>
      <c r="K26" s="12">
        <v>1.21674422237084</v>
      </c>
      <c r="L26" s="11">
        <v>974.30700000000002</v>
      </c>
      <c r="M26" s="12">
        <v>0.154924694167239</v>
      </c>
    </row>
    <row r="27" spans="1:13" x14ac:dyDescent="0.25">
      <c r="A27" s="37" t="s">
        <v>16</v>
      </c>
      <c r="B27" s="11">
        <v>292.55599999999998</v>
      </c>
      <c r="C27" s="12">
        <v>6.6509817675932101</v>
      </c>
      <c r="D27" s="11">
        <v>44073.803999999996</v>
      </c>
      <c r="E27" s="12">
        <v>2.5803367878797099</v>
      </c>
      <c r="F27" s="11">
        <v>2644.0450000000001</v>
      </c>
      <c r="G27" s="12">
        <v>0.34346214909352901</v>
      </c>
      <c r="H27" s="11">
        <v>0</v>
      </c>
      <c r="I27" s="13">
        <v>0</v>
      </c>
      <c r="J27" s="11">
        <v>2843.1379999999999</v>
      </c>
      <c r="K27" s="12">
        <v>2.2153911199526699</v>
      </c>
      <c r="L27" s="11">
        <v>935.31</v>
      </c>
      <c r="M27" s="12">
        <v>0.27924141835327299</v>
      </c>
    </row>
    <row r="28" spans="1:13" x14ac:dyDescent="0.25">
      <c r="A28" s="37" t="s">
        <v>17</v>
      </c>
      <c r="B28" s="11">
        <v>723.59</v>
      </c>
      <c r="C28" s="12">
        <v>4.9139738125181402</v>
      </c>
      <c r="D28" s="11">
        <v>22808.667000000001</v>
      </c>
      <c r="E28" s="12">
        <v>1.8063668963206001</v>
      </c>
      <c r="F28" s="11">
        <v>7680.95</v>
      </c>
      <c r="G28" s="12">
        <v>0.21631581939733999</v>
      </c>
      <c r="H28" s="11">
        <v>150.92599999999999</v>
      </c>
      <c r="I28" s="12">
        <v>4.3480690735857301</v>
      </c>
      <c r="J28" s="11">
        <v>4040.4810000000002</v>
      </c>
      <c r="K28" s="12">
        <v>1.9693708343140299</v>
      </c>
      <c r="L28" s="11">
        <v>3205.0010000000002</v>
      </c>
      <c r="M28" s="12">
        <v>0.25454501543057201</v>
      </c>
    </row>
    <row r="29" spans="1:13" x14ac:dyDescent="0.25">
      <c r="A29" s="37" t="s">
        <v>18</v>
      </c>
      <c r="B29" s="11">
        <v>1028.1579999999999</v>
      </c>
      <c r="C29" s="12">
        <v>5.4283705481064199</v>
      </c>
      <c r="D29" s="11">
        <v>37904.468999999997</v>
      </c>
      <c r="E29" s="12">
        <v>2.2645472110425802</v>
      </c>
      <c r="F29" s="11">
        <v>19127.956999999999</v>
      </c>
      <c r="G29" s="12">
        <v>0.25364462587405401</v>
      </c>
      <c r="H29" s="11">
        <v>0</v>
      </c>
      <c r="I29" s="13">
        <v>0</v>
      </c>
      <c r="J29" s="11">
        <v>7707.9809999999998</v>
      </c>
      <c r="K29" s="12">
        <v>2.3450621880100599</v>
      </c>
      <c r="L29" s="11">
        <v>5125.7659999999996</v>
      </c>
      <c r="M29" s="12">
        <v>0.26314126766613999</v>
      </c>
    </row>
    <row r="30" spans="1:13" x14ac:dyDescent="0.25">
      <c r="A30" s="38" t="s">
        <v>19</v>
      </c>
      <c r="B30" s="17">
        <v>3198.8890000000001</v>
      </c>
      <c r="C30" s="18">
        <v>5.6905415320756703</v>
      </c>
      <c r="D30" s="17">
        <v>20947.870999999999</v>
      </c>
      <c r="E30" s="18">
        <v>1.26612388557291</v>
      </c>
      <c r="F30" s="17">
        <v>5073.9639999999999</v>
      </c>
      <c r="G30" s="18">
        <v>0.32672400651640399</v>
      </c>
      <c r="H30" s="17">
        <v>0</v>
      </c>
      <c r="I30" s="19">
        <v>0</v>
      </c>
      <c r="J30" s="17">
        <v>752.72299999999996</v>
      </c>
      <c r="K30" s="18">
        <v>1.37218978694686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25372.597999999998</v>
      </c>
      <c r="C31" s="34">
        <f>((B23*C23)+(B24*C24)+(B25*C25)+(B26*C26)+(B27*C27)+(B28*C28)+(B29*C29)+(B30*C30))/B31</f>
        <v>4.591411744236833</v>
      </c>
      <c r="D31" s="33">
        <f>SUM(D23:D30)</f>
        <v>301045.78399999999</v>
      </c>
      <c r="E31" s="34">
        <f>((D23*E23)+(D24*E24)+(D25*E25)+(D26*E26)+(D27*E27)+(D28*E28)+(D29*E29)+(D30*E30))/D31</f>
        <v>1.9549667993058499</v>
      </c>
      <c r="F31" s="33">
        <f>SUM(F23:F30)</f>
        <v>71260.760999999999</v>
      </c>
      <c r="G31" s="34">
        <f>((F23*G23)+(F24*G24)+(F25*G25)+(F26*G26)+(F27*G27)+(F28*G28)+(F29*G29)+(F30*G30))/F31</f>
        <v>0.26922579662038681</v>
      </c>
      <c r="H31" s="33">
        <f>SUM(H23:H30)</f>
        <v>508.56599999999997</v>
      </c>
      <c r="I31" s="34">
        <f>((H23*I23)+(H24*I24)+(H25*I25)+(H26*I26)+(H27*I27)+(H28*I28)+(H29*I29)+(H30*I30))/H31</f>
        <v>4.2004503230652439</v>
      </c>
      <c r="J31" s="33">
        <f>SUM(J23:J30)</f>
        <v>17103.476999999999</v>
      </c>
      <c r="K31" s="34">
        <f>((J23*K23)+(J24*K24)+(J25*K25)+(J26*K26)+(J27*K27)+(J28*K28)+(J29*K29)+(J30*K30))/J31</f>
        <v>2.0875074479884974</v>
      </c>
      <c r="L31" s="33">
        <f>SUM(L23:L30)</f>
        <v>10584.960999999999</v>
      </c>
      <c r="M31" s="34">
        <f>((L23*M23)+(L24*M24)+(L25*M25)+(L26*M26)+(L27*M27)+(L28*M28)+(L29*M29)+(L30*M30))/L31</f>
        <v>0.25360415650090712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49</v>
      </c>
      <c r="B5" s="6"/>
      <c r="C5" s="7"/>
      <c r="D5" s="7"/>
      <c r="E5" s="7"/>
      <c r="F5" s="7"/>
      <c r="G5" s="7"/>
    </row>
    <row r="8" spans="1:7" ht="15.75" x14ac:dyDescent="0.25">
      <c r="A8" s="29" t="s">
        <v>35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13689.700999999999</v>
      </c>
      <c r="C13" s="10">
        <f t="shared" si="0"/>
        <v>4.7525440740451526</v>
      </c>
      <c r="D13" s="9">
        <f t="shared" si="0"/>
        <v>278074.70800000004</v>
      </c>
      <c r="E13" s="10">
        <f t="shared" si="0"/>
        <v>2.1519467389641207</v>
      </c>
      <c r="F13" s="9">
        <f t="shared" si="0"/>
        <v>122025.29</v>
      </c>
      <c r="G13" s="10">
        <f t="shared" si="0"/>
        <v>0.29316543261646827</v>
      </c>
    </row>
    <row r="14" spans="1:7" x14ac:dyDescent="0.25">
      <c r="A14" s="37" t="s">
        <v>10</v>
      </c>
      <c r="B14" s="11">
        <f t="shared" ref="B14:G14" si="1">H31</f>
        <v>333.76299999999998</v>
      </c>
      <c r="C14" s="12">
        <f t="shared" si="1"/>
        <v>4.4412335549476687</v>
      </c>
      <c r="D14" s="11">
        <f t="shared" si="1"/>
        <v>15620.595000000001</v>
      </c>
      <c r="E14" s="12">
        <f t="shared" si="1"/>
        <v>2.2843932182480873</v>
      </c>
      <c r="F14" s="11">
        <f t="shared" si="1"/>
        <v>11588.285</v>
      </c>
      <c r="G14" s="12">
        <f t="shared" si="1"/>
        <v>0.41653194791118792</v>
      </c>
    </row>
    <row r="15" spans="1:7" x14ac:dyDescent="0.25">
      <c r="A15" s="30" t="s">
        <v>11</v>
      </c>
      <c r="B15" s="33">
        <f>SUM(B13:B14)</f>
        <v>14023.464</v>
      </c>
      <c r="C15" s="34">
        <f>((B13*C13)+(B14*C14))/B15</f>
        <v>4.7451347825330457</v>
      </c>
      <c r="D15" s="33">
        <f>SUM(D13:D14)</f>
        <v>293695.30300000007</v>
      </c>
      <c r="E15" s="34">
        <f>((D13*E13)+(D14*E14))/D15</f>
        <v>2.1589910900005096</v>
      </c>
      <c r="F15" s="33">
        <f>SUM(F13:F14)</f>
        <v>133613.57499999998</v>
      </c>
      <c r="G15" s="34">
        <f>((F13*G13)+(F14*G14))/F15</f>
        <v>0.30386499168965431</v>
      </c>
    </row>
    <row r="18" spans="1:13" ht="15.75" x14ac:dyDescent="0.25">
      <c r="A18" s="29" t="s">
        <v>36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5698.1909999999998</v>
      </c>
      <c r="C23" s="10">
        <v>4.3315583149108203</v>
      </c>
      <c r="D23" s="9">
        <v>29307.010999999999</v>
      </c>
      <c r="E23" s="10">
        <v>1.52576038863192</v>
      </c>
      <c r="F23" s="9">
        <v>11531.987999999999</v>
      </c>
      <c r="G23" s="10">
        <v>0.20024977141842301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2550.835</v>
      </c>
      <c r="C24" s="12">
        <v>4.7617516840564003</v>
      </c>
      <c r="D24" s="11">
        <v>38191.978999999999</v>
      </c>
      <c r="E24" s="12">
        <v>1.7898309272216599</v>
      </c>
      <c r="F24" s="11">
        <v>13033.396000000001</v>
      </c>
      <c r="G24" s="12">
        <v>0.204868651808017</v>
      </c>
      <c r="H24" s="11">
        <v>0</v>
      </c>
      <c r="I24" s="13">
        <v>0</v>
      </c>
      <c r="J24" s="11">
        <v>0</v>
      </c>
      <c r="K24" s="13">
        <v>0</v>
      </c>
      <c r="L24" s="11">
        <v>343.30500000000001</v>
      </c>
      <c r="M24" s="12">
        <v>0.41455233975619299</v>
      </c>
    </row>
    <row r="25" spans="1:13" x14ac:dyDescent="0.25">
      <c r="A25" s="37" t="s">
        <v>15</v>
      </c>
      <c r="B25" s="11">
        <v>3383.6509999999998</v>
      </c>
      <c r="C25" s="12">
        <v>4.4208242646774103</v>
      </c>
      <c r="D25" s="11">
        <v>59783.256999999998</v>
      </c>
      <c r="E25" s="12">
        <v>2.1567615977664101</v>
      </c>
      <c r="F25" s="11">
        <v>23771.71</v>
      </c>
      <c r="G25" s="12">
        <v>0.30940335600594199</v>
      </c>
      <c r="H25" s="11">
        <v>240.83699999999999</v>
      </c>
      <c r="I25" s="12">
        <v>4.2749850106088303</v>
      </c>
      <c r="J25" s="11">
        <v>863.15899999999999</v>
      </c>
      <c r="K25" s="12">
        <v>1.61164899514458</v>
      </c>
      <c r="L25" s="11">
        <v>6.7</v>
      </c>
      <c r="M25" s="12">
        <v>0.122</v>
      </c>
    </row>
    <row r="26" spans="1:13" x14ac:dyDescent="0.25">
      <c r="A26" s="37" t="s">
        <v>24</v>
      </c>
      <c r="B26" s="11">
        <v>83.266000000000005</v>
      </c>
      <c r="C26" s="12">
        <v>12.5639921096246</v>
      </c>
      <c r="D26" s="11">
        <v>33853.718000000001</v>
      </c>
      <c r="E26" s="12">
        <v>2.4820724924216599</v>
      </c>
      <c r="F26" s="15">
        <v>31062.984</v>
      </c>
      <c r="G26" s="16">
        <v>0.29695199263534999</v>
      </c>
      <c r="H26" s="11">
        <v>0</v>
      </c>
      <c r="I26" s="13">
        <v>0</v>
      </c>
      <c r="J26" s="11">
        <v>889.78599999999994</v>
      </c>
      <c r="K26" s="12">
        <v>1.5581364305574601</v>
      </c>
      <c r="L26" s="11">
        <v>966.54200000000003</v>
      </c>
      <c r="M26" s="12">
        <v>0.25007757241796003</v>
      </c>
    </row>
    <row r="27" spans="1:13" x14ac:dyDescent="0.25">
      <c r="A27" s="37" t="s">
        <v>16</v>
      </c>
      <c r="B27" s="11">
        <v>80.861000000000004</v>
      </c>
      <c r="C27" s="12">
        <v>10.873907099838</v>
      </c>
      <c r="D27" s="11">
        <v>39787.822</v>
      </c>
      <c r="E27" s="12">
        <v>2.78924648984305</v>
      </c>
      <c r="F27" s="11">
        <v>3621.297</v>
      </c>
      <c r="G27" s="12">
        <v>0.38153144218770202</v>
      </c>
      <c r="H27" s="11">
        <v>0</v>
      </c>
      <c r="I27" s="13">
        <v>0</v>
      </c>
      <c r="J27" s="11">
        <v>2397.5390000000002</v>
      </c>
      <c r="K27" s="12">
        <v>2.2074816630720102</v>
      </c>
      <c r="L27" s="11">
        <v>932.01</v>
      </c>
      <c r="M27" s="12">
        <v>0.45558911921545903</v>
      </c>
    </row>
    <row r="28" spans="1:13" x14ac:dyDescent="0.25">
      <c r="A28" s="37" t="s">
        <v>17</v>
      </c>
      <c r="B28" s="11">
        <v>192.648</v>
      </c>
      <c r="C28" s="12">
        <v>6.4620845064573702</v>
      </c>
      <c r="D28" s="11">
        <v>21378.114000000001</v>
      </c>
      <c r="E28" s="12">
        <v>1.95946986385235</v>
      </c>
      <c r="F28" s="11">
        <v>8752.6509999999998</v>
      </c>
      <c r="G28" s="12">
        <v>0.27281652484487301</v>
      </c>
      <c r="H28" s="11">
        <v>92.926000000000002</v>
      </c>
      <c r="I28" s="12">
        <v>4.87210113423584</v>
      </c>
      <c r="J28" s="11">
        <v>3655.1610000000001</v>
      </c>
      <c r="K28" s="12">
        <v>2.1620707894946301</v>
      </c>
      <c r="L28" s="11">
        <v>3320.6990000000001</v>
      </c>
      <c r="M28" s="12">
        <v>0.49919155244121799</v>
      </c>
    </row>
    <row r="29" spans="1:13" x14ac:dyDescent="0.25">
      <c r="A29" s="37" t="s">
        <v>18</v>
      </c>
      <c r="B29" s="11">
        <v>448.702</v>
      </c>
      <c r="C29" s="12">
        <v>6.02773341103895</v>
      </c>
      <c r="D29" s="11">
        <v>35130.993000000002</v>
      </c>
      <c r="E29" s="12">
        <v>2.5185172052210398</v>
      </c>
      <c r="F29" s="11">
        <v>24273.531999999999</v>
      </c>
      <c r="G29" s="12">
        <v>0.325822214706949</v>
      </c>
      <c r="H29" s="11">
        <v>0</v>
      </c>
      <c r="I29" s="13">
        <v>0</v>
      </c>
      <c r="J29" s="11">
        <v>7063.7560000000003</v>
      </c>
      <c r="K29" s="12">
        <v>2.6134233252111199</v>
      </c>
      <c r="L29" s="11">
        <v>6019.0290000000005</v>
      </c>
      <c r="M29" s="12">
        <v>0.39205105208830199</v>
      </c>
    </row>
    <row r="30" spans="1:13" x14ac:dyDescent="0.25">
      <c r="A30" s="38" t="s">
        <v>19</v>
      </c>
      <c r="B30" s="17">
        <v>1251.547</v>
      </c>
      <c r="C30" s="18">
        <v>5.9118030677233904</v>
      </c>
      <c r="D30" s="17">
        <v>20641.813999999998</v>
      </c>
      <c r="E30" s="18">
        <v>1.5026712769042501</v>
      </c>
      <c r="F30" s="17">
        <v>5977.732</v>
      </c>
      <c r="G30" s="18">
        <v>0.42433491598485801</v>
      </c>
      <c r="H30" s="17">
        <v>0</v>
      </c>
      <c r="I30" s="19">
        <v>0</v>
      </c>
      <c r="J30" s="17">
        <v>751.19399999999996</v>
      </c>
      <c r="K30" s="18">
        <v>1.6643357960793099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13689.700999999999</v>
      </c>
      <c r="C31" s="34">
        <f>((B23*C23)+(B24*C24)+(B25*C25)+(B26*C26)+(B27*C27)+(B28*C28)+(B29*C29)+(B30*C30))/B31</f>
        <v>4.7525440740451526</v>
      </c>
      <c r="D31" s="33">
        <f>SUM(D23:D30)</f>
        <v>278074.70800000004</v>
      </c>
      <c r="E31" s="34">
        <f>((D23*E23)+(D24*E24)+(D25*E25)+(D26*E26)+(D27*E27)+(D28*E28)+(D29*E29)+(D30*E30))/D31</f>
        <v>2.1519467389641207</v>
      </c>
      <c r="F31" s="33">
        <f>SUM(F23:F30)</f>
        <v>122025.29</v>
      </c>
      <c r="G31" s="34">
        <f>((F23*G23)+(F24*G24)+(F25*G25)+(F26*G26)+(F27*G27)+(F28*G28)+(F29*G29)+(F30*G30))/F31</f>
        <v>0.29316543261646827</v>
      </c>
      <c r="H31" s="33">
        <f>SUM(H23:H30)</f>
        <v>333.76299999999998</v>
      </c>
      <c r="I31" s="34">
        <f>((H23*I23)+(H24*I24)+(H25*I25)+(H26*I26)+(H27*I27)+(H28*I28)+(H29*I29)+(H30*I30))/H31</f>
        <v>4.4412335549476687</v>
      </c>
      <c r="J31" s="33">
        <f>SUM(J23:J30)</f>
        <v>15620.595000000001</v>
      </c>
      <c r="K31" s="34">
        <f>((J23*K23)+(J24*K24)+(J25*K25)+(J26*K26)+(J27*K27)+(J28*K28)+(J29*K29)+(J30*K30))/J31</f>
        <v>2.2843932182480873</v>
      </c>
      <c r="L31" s="33">
        <f>SUM(L23:L30)</f>
        <v>11588.285</v>
      </c>
      <c r="M31" s="34">
        <f>((L23*M23)+(L24*M24)+(L25*M25)+(L26*M26)+(L27*M27)+(L28*M28)+(L29*M29)+(L30*M30))/L31</f>
        <v>0.41653194791118792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D15:F15 C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52</v>
      </c>
      <c r="B5" s="6"/>
      <c r="C5" s="7"/>
      <c r="D5" s="7"/>
      <c r="E5" s="7"/>
      <c r="F5" s="7"/>
      <c r="G5" s="7"/>
    </row>
    <row r="8" spans="1:7" ht="15.75" x14ac:dyDescent="0.25">
      <c r="A8" s="29" t="s">
        <v>38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8004.6650000000009</v>
      </c>
      <c r="C13" s="10">
        <f t="shared" si="0"/>
        <v>4.7210466784056546</v>
      </c>
      <c r="D13" s="9">
        <f t="shared" si="0"/>
        <v>259452.13200000001</v>
      </c>
      <c r="E13" s="10">
        <f t="shared" si="0"/>
        <v>2.372562165636781</v>
      </c>
      <c r="F13" s="9">
        <f t="shared" si="0"/>
        <v>150195.91600000003</v>
      </c>
      <c r="G13" s="10">
        <f t="shared" si="0"/>
        <v>0.38384219921798679</v>
      </c>
    </row>
    <row r="14" spans="1:7" x14ac:dyDescent="0.25">
      <c r="A14" s="37" t="s">
        <v>10</v>
      </c>
      <c r="B14" s="11">
        <f t="shared" ref="B14:G14" si="1">H31</f>
        <v>212.471</v>
      </c>
      <c r="C14" s="12">
        <f t="shared" si="1"/>
        <v>5.1934858074749011</v>
      </c>
      <c r="D14" s="11">
        <f t="shared" si="1"/>
        <v>14198.947</v>
      </c>
      <c r="E14" s="12">
        <f t="shared" si="1"/>
        <v>2.615702684854027</v>
      </c>
      <c r="F14" s="11">
        <f t="shared" si="1"/>
        <v>11112.023000000001</v>
      </c>
      <c r="G14" s="12">
        <f t="shared" si="1"/>
        <v>0.62352591287832992</v>
      </c>
    </row>
    <row r="15" spans="1:7" x14ac:dyDescent="0.25">
      <c r="A15" s="30" t="s">
        <v>11</v>
      </c>
      <c r="B15" s="33">
        <f>SUM(B13:B14)</f>
        <v>8217.1360000000004</v>
      </c>
      <c r="C15" s="34">
        <f>((B13*C13)+(B14*C14))/B15</f>
        <v>4.7332625665438668</v>
      </c>
      <c r="D15" s="33">
        <f>SUM(D13:D14)</f>
        <v>273651.07900000003</v>
      </c>
      <c r="E15" s="34">
        <f>((D13*E13)+(D14*E14))/D15</f>
        <v>2.3851780097201809</v>
      </c>
      <c r="F15" s="33">
        <f>SUM(F13:F14)</f>
        <v>161307.93900000001</v>
      </c>
      <c r="G15" s="34">
        <f>((F13*G13)+(F14*G14))/F15</f>
        <v>0.40035329566761135</v>
      </c>
    </row>
    <row r="18" spans="1:13" ht="15.75" x14ac:dyDescent="0.25">
      <c r="A18" s="29" t="s">
        <v>39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4233.2839999999997</v>
      </c>
      <c r="C23" s="10">
        <v>4.6094944468644199</v>
      </c>
      <c r="D23" s="9">
        <v>29093.012999999999</v>
      </c>
      <c r="E23" s="10">
        <v>1.7397973008502099</v>
      </c>
      <c r="F23" s="9">
        <v>14667.618</v>
      </c>
      <c r="G23" s="10">
        <v>0.25098457295519999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1232.415</v>
      </c>
      <c r="C24" s="12">
        <v>4.8056830613064596</v>
      </c>
      <c r="D24" s="11">
        <v>37090.671999999999</v>
      </c>
      <c r="E24" s="12">
        <v>2.04085800052369</v>
      </c>
      <c r="F24" s="11">
        <v>18368.506000000001</v>
      </c>
      <c r="G24" s="12">
        <v>0.26084094204504199</v>
      </c>
      <c r="H24" s="11">
        <v>0</v>
      </c>
      <c r="I24" s="13">
        <v>0</v>
      </c>
      <c r="J24" s="11">
        <v>0</v>
      </c>
      <c r="K24" s="13">
        <v>0</v>
      </c>
      <c r="L24" s="11">
        <v>342.79899999999998</v>
      </c>
      <c r="M24" s="12">
        <v>0.65056176068191596</v>
      </c>
    </row>
    <row r="25" spans="1:13" x14ac:dyDescent="0.25">
      <c r="A25" s="37" t="s">
        <v>15</v>
      </c>
      <c r="B25" s="11">
        <v>2333.962</v>
      </c>
      <c r="C25" s="12">
        <v>4.5586320317125999</v>
      </c>
      <c r="D25" s="11">
        <v>56279.05</v>
      </c>
      <c r="E25" s="12">
        <v>2.4117603068815101</v>
      </c>
      <c r="F25" s="11">
        <v>28759.691999999999</v>
      </c>
      <c r="G25" s="12">
        <v>0.39125890597159402</v>
      </c>
      <c r="H25" s="11">
        <v>120.33799999999999</v>
      </c>
      <c r="I25" s="12">
        <v>4.7489167511509196</v>
      </c>
      <c r="J25" s="11">
        <v>859.89700000000005</v>
      </c>
      <c r="K25" s="12">
        <v>2.0200516201359</v>
      </c>
      <c r="L25" s="11">
        <v>6.6849999999999996</v>
      </c>
      <c r="M25" s="12">
        <v>0.14000000000000001</v>
      </c>
    </row>
    <row r="26" spans="1:13" x14ac:dyDescent="0.25">
      <c r="A26" s="37" t="s">
        <v>24</v>
      </c>
      <c r="B26" s="11">
        <v>45.155000000000001</v>
      </c>
      <c r="C26" s="12">
        <v>12.1019863580999</v>
      </c>
      <c r="D26" s="11">
        <v>30478.339</v>
      </c>
      <c r="E26" s="12">
        <v>2.6699084340849399</v>
      </c>
      <c r="F26" s="15">
        <v>38553.061999999998</v>
      </c>
      <c r="G26" s="16">
        <v>0.38103199035137603</v>
      </c>
      <c r="H26" s="11">
        <v>0</v>
      </c>
      <c r="I26" s="13">
        <v>0</v>
      </c>
      <c r="J26" s="11">
        <v>887.58100000000002</v>
      </c>
      <c r="K26" s="12">
        <v>2.06787486437858</v>
      </c>
      <c r="L26" s="11">
        <v>965.80200000000002</v>
      </c>
      <c r="M26" s="12">
        <v>0.38666946019991699</v>
      </c>
    </row>
    <row r="27" spans="1:13" x14ac:dyDescent="0.25">
      <c r="A27" s="37" t="s">
        <v>16</v>
      </c>
      <c r="B27" s="11">
        <v>54.904000000000003</v>
      </c>
      <c r="C27" s="12">
        <v>10.4522053584438</v>
      </c>
      <c r="D27" s="11">
        <v>35559.99</v>
      </c>
      <c r="E27" s="12">
        <v>2.99572979435596</v>
      </c>
      <c r="F27" s="11">
        <v>7366.8450000000003</v>
      </c>
      <c r="G27" s="12">
        <v>0.42116596657049299</v>
      </c>
      <c r="H27" s="11">
        <v>0</v>
      </c>
      <c r="I27" s="13">
        <v>0</v>
      </c>
      <c r="J27" s="11">
        <v>2002.5360000000001</v>
      </c>
      <c r="K27" s="12">
        <v>2.2644944600246899</v>
      </c>
      <c r="L27" s="11">
        <v>929.40099999999995</v>
      </c>
      <c r="M27" s="12">
        <v>0.751352013823958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19747.259999999998</v>
      </c>
      <c r="E28" s="12">
        <v>2.1489077445681102</v>
      </c>
      <c r="F28" s="11">
        <v>10150.023999999999</v>
      </c>
      <c r="G28" s="12">
        <v>0.35799693872645</v>
      </c>
      <c r="H28" s="11">
        <v>92.132999999999996</v>
      </c>
      <c r="I28" s="12">
        <v>5.7741523558334196</v>
      </c>
      <c r="J28" s="11">
        <v>3334.4580000000001</v>
      </c>
      <c r="K28" s="12">
        <v>2.5207109248339599</v>
      </c>
      <c r="L28" s="11">
        <v>2954.5120000000002</v>
      </c>
      <c r="M28" s="12">
        <v>0.53461813524534696</v>
      </c>
    </row>
    <row r="29" spans="1:13" x14ac:dyDescent="0.25">
      <c r="A29" s="37" t="s">
        <v>18</v>
      </c>
      <c r="B29" s="11">
        <v>94.885999999999996</v>
      </c>
      <c r="C29" s="12">
        <v>5.38738865586072</v>
      </c>
      <c r="D29" s="11">
        <v>31463.537</v>
      </c>
      <c r="E29" s="12">
        <v>2.78842941135321</v>
      </c>
      <c r="F29" s="11">
        <v>26150.909</v>
      </c>
      <c r="G29" s="12">
        <v>0.48886021147486702</v>
      </c>
      <c r="H29" s="11">
        <v>0</v>
      </c>
      <c r="I29" s="13">
        <v>0</v>
      </c>
      <c r="J29" s="11">
        <v>6365.0280000000002</v>
      </c>
      <c r="K29" s="12">
        <v>2.9928400520783298</v>
      </c>
      <c r="L29" s="11">
        <v>5912.8239999999996</v>
      </c>
      <c r="M29" s="12">
        <v>0.68552646197485301</v>
      </c>
    </row>
    <row r="30" spans="1:13" x14ac:dyDescent="0.25">
      <c r="A30" s="38" t="s">
        <v>19</v>
      </c>
      <c r="B30" s="17">
        <v>10.058999999999999</v>
      </c>
      <c r="C30" s="18">
        <v>8.2818728501839107</v>
      </c>
      <c r="D30" s="17">
        <v>19740.271000000001</v>
      </c>
      <c r="E30" s="18">
        <v>1.7958520075028399</v>
      </c>
      <c r="F30" s="17">
        <v>6179.26</v>
      </c>
      <c r="G30" s="18">
        <v>0.60136813582856197</v>
      </c>
      <c r="H30" s="17">
        <v>0</v>
      </c>
      <c r="I30" s="19">
        <v>0</v>
      </c>
      <c r="J30" s="17">
        <v>749.447</v>
      </c>
      <c r="K30" s="18">
        <v>2.1059980278792199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8004.6650000000009</v>
      </c>
      <c r="C31" s="34">
        <f>((B23*C23)+(B24*C24)+(B25*C25)+(B26*C26)+(B27*C27)+(B28*C28)+(B29*C29)+(B30*C30))/B31</f>
        <v>4.7210466784056546</v>
      </c>
      <c r="D31" s="33">
        <f>SUM(D23:D30)</f>
        <v>259452.13200000001</v>
      </c>
      <c r="E31" s="34">
        <f>((D23*E23)+(D24*E24)+(D25*E25)+(D26*E26)+(D27*E27)+(D28*E28)+(D29*E29)+(D30*E30))/D31</f>
        <v>2.372562165636781</v>
      </c>
      <c r="F31" s="33">
        <f>SUM(F23:F30)</f>
        <v>150195.91600000003</v>
      </c>
      <c r="G31" s="34">
        <f>((F23*G23)+(F24*G24)+(F25*G25)+(F26*G26)+(F27*G27)+(F28*G28)+(F29*G29)+(F30*G30))/F31</f>
        <v>0.38384219921798679</v>
      </c>
      <c r="H31" s="33">
        <f>SUM(H23:H30)</f>
        <v>212.471</v>
      </c>
      <c r="I31" s="34">
        <f>((H23*I23)+(H24*I24)+(H25*I25)+(H26*I26)+(H27*I27)+(H28*I28)+(H29*I29)+(H30*I30))/H31</f>
        <v>5.1934858074749011</v>
      </c>
      <c r="J31" s="33">
        <f>SUM(J23:J30)</f>
        <v>14198.947</v>
      </c>
      <c r="K31" s="34">
        <f>((J23*K23)+(J24*K24)+(J25*K25)+(J26*K26)+(J27*K27)+(J28*K28)+(J29*K29)+(J30*K30))/J31</f>
        <v>2.615702684854027</v>
      </c>
      <c r="L31" s="33">
        <f>SUM(L23:L30)</f>
        <v>11112.023000000001</v>
      </c>
      <c r="M31" s="34">
        <f>((L23*M23)+(L24*M24)+(L25*M25)+(L26*M26)+(L27*M27)+(L28*M28)+(L29*M29)+(L30*M30))/L31</f>
        <v>0.62352591287832992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D15:F15 C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55</v>
      </c>
      <c r="B5" s="6"/>
      <c r="C5" s="7"/>
      <c r="D5" s="7"/>
      <c r="E5" s="7"/>
      <c r="F5" s="7"/>
      <c r="G5" s="7"/>
    </row>
    <row r="8" spans="1:7" ht="15.75" x14ac:dyDescent="0.25">
      <c r="A8" s="29" t="s">
        <v>41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5135.6579999999994</v>
      </c>
      <c r="C13" s="10">
        <f t="shared" si="0"/>
        <v>4.517214685635218</v>
      </c>
      <c r="D13" s="9">
        <f t="shared" si="0"/>
        <v>235859.49999999997</v>
      </c>
      <c r="E13" s="10">
        <f t="shared" si="0"/>
        <v>2.6504623196606434</v>
      </c>
      <c r="F13" s="9">
        <f t="shared" si="0"/>
        <v>171430.30799999999</v>
      </c>
      <c r="G13" s="10">
        <f t="shared" si="0"/>
        <v>0.52440159478684489</v>
      </c>
    </row>
    <row r="14" spans="1:7" x14ac:dyDescent="0.25">
      <c r="A14" s="37" t="s">
        <v>10</v>
      </c>
      <c r="B14" s="11">
        <f t="shared" ref="B14:G14" si="1">H31</f>
        <v>122.739</v>
      </c>
      <c r="C14" s="12">
        <f t="shared" si="1"/>
        <v>6.3353463528299896</v>
      </c>
      <c r="D14" s="11">
        <f t="shared" si="1"/>
        <v>12376.599</v>
      </c>
      <c r="E14" s="12">
        <f t="shared" si="1"/>
        <v>2.92789609213323</v>
      </c>
      <c r="F14" s="11">
        <f t="shared" si="1"/>
        <v>11817.144</v>
      </c>
      <c r="G14" s="12">
        <f t="shared" si="1"/>
        <v>0.97230225915838775</v>
      </c>
    </row>
    <row r="15" spans="1:7" x14ac:dyDescent="0.25">
      <c r="A15" s="30" t="s">
        <v>11</v>
      </c>
      <c r="B15" s="33">
        <f>SUM(B13:B14)</f>
        <v>5258.396999999999</v>
      </c>
      <c r="C15" s="34">
        <f>((B13*C13)+(B14*C14))/B15</f>
        <v>4.5596526496572993</v>
      </c>
      <c r="D15" s="33">
        <f>SUM(D13:D14)</f>
        <v>248236.09899999996</v>
      </c>
      <c r="E15" s="34">
        <f>((D13*E13)+(D14*E14))/D15</f>
        <v>2.6642946613900809</v>
      </c>
      <c r="F15" s="33">
        <f>SUM(F13:F14)</f>
        <v>183247.45199999999</v>
      </c>
      <c r="G15" s="34">
        <f>((F13*G13)+(F14*G14))/F15</f>
        <v>0.55328552518154517</v>
      </c>
    </row>
    <row r="18" spans="1:13" ht="15.75" x14ac:dyDescent="0.25">
      <c r="A18" s="29" t="s">
        <v>42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2127.5189999999998</v>
      </c>
      <c r="C23" s="10">
        <v>5.18562948862031</v>
      </c>
      <c r="D23" s="9">
        <v>28994.782999999999</v>
      </c>
      <c r="E23" s="10">
        <v>2.12876655565934</v>
      </c>
      <c r="F23" s="9">
        <v>18553.694</v>
      </c>
      <c r="G23" s="10">
        <v>0.32551069706118901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618.65599999999995</v>
      </c>
      <c r="C24" s="12">
        <v>4.9761577079992803</v>
      </c>
      <c r="D24" s="11">
        <v>35477.788999999997</v>
      </c>
      <c r="E24" s="12">
        <v>2.4519473276364501</v>
      </c>
      <c r="F24" s="11">
        <v>19474.133000000002</v>
      </c>
      <c r="G24" s="12">
        <v>0.386364619929421</v>
      </c>
      <c r="H24" s="11">
        <v>0</v>
      </c>
      <c r="I24" s="13">
        <v>0</v>
      </c>
      <c r="J24" s="11">
        <v>0</v>
      </c>
      <c r="K24" s="13">
        <v>0</v>
      </c>
      <c r="L24" s="11">
        <v>342.18700000000001</v>
      </c>
      <c r="M24" s="12">
        <v>0.939614827565045</v>
      </c>
    </row>
    <row r="25" spans="1:13" x14ac:dyDescent="0.25">
      <c r="A25" s="37" t="s">
        <v>15</v>
      </c>
      <c r="B25" s="11">
        <v>2311.8389999999999</v>
      </c>
      <c r="C25" s="12">
        <v>3.5646618743779301</v>
      </c>
      <c r="D25" s="11">
        <v>49752.519</v>
      </c>
      <c r="E25" s="12">
        <v>2.7630891110860101</v>
      </c>
      <c r="F25" s="11">
        <v>31580.206999999999</v>
      </c>
      <c r="G25" s="12">
        <v>0.55647623769533905</v>
      </c>
      <c r="H25" s="11">
        <v>31.734000000000002</v>
      </c>
      <c r="I25" s="12">
        <v>5.3835398626079298</v>
      </c>
      <c r="J25" s="11">
        <v>799.10500000000002</v>
      </c>
      <c r="K25" s="12">
        <v>2.4076565420063698</v>
      </c>
      <c r="L25" s="11">
        <v>6.65</v>
      </c>
      <c r="M25" s="12">
        <v>0.182</v>
      </c>
    </row>
    <row r="26" spans="1:13" x14ac:dyDescent="0.25">
      <c r="A26" s="37" t="s">
        <v>24</v>
      </c>
      <c r="B26" s="11">
        <v>18.706</v>
      </c>
      <c r="C26" s="12">
        <v>11.4872876617128</v>
      </c>
      <c r="D26" s="11">
        <v>26602.82</v>
      </c>
      <c r="E26" s="12">
        <v>2.8662198010962698</v>
      </c>
      <c r="F26" s="15">
        <v>48176.044999999998</v>
      </c>
      <c r="G26" s="16">
        <v>0.49248491753526102</v>
      </c>
      <c r="H26" s="11">
        <v>0</v>
      </c>
      <c r="I26" s="13">
        <v>0</v>
      </c>
      <c r="J26" s="11">
        <v>881.82600000000002</v>
      </c>
      <c r="K26" s="12">
        <v>2.5528326926173599</v>
      </c>
      <c r="L26" s="11">
        <v>954.57</v>
      </c>
      <c r="M26" s="12">
        <v>0.61060816912326998</v>
      </c>
    </row>
    <row r="27" spans="1:13" x14ac:dyDescent="0.25">
      <c r="A27" s="37" t="s">
        <v>16</v>
      </c>
      <c r="B27" s="11">
        <v>51.268999999999998</v>
      </c>
      <c r="C27" s="12">
        <v>11.0966339698453</v>
      </c>
      <c r="D27" s="11">
        <v>31342.16</v>
      </c>
      <c r="E27" s="12">
        <v>3.27048457856765</v>
      </c>
      <c r="F27" s="11">
        <v>7552.4350000000004</v>
      </c>
      <c r="G27" s="12">
        <v>0.53694355992471299</v>
      </c>
      <c r="H27" s="11">
        <v>0</v>
      </c>
      <c r="I27" s="13">
        <v>0</v>
      </c>
      <c r="J27" s="11">
        <v>1734.779</v>
      </c>
      <c r="K27" s="12">
        <v>2.4040986079494902</v>
      </c>
      <c r="L27" s="11">
        <v>1098.3520000000001</v>
      </c>
      <c r="M27" s="12">
        <v>0.99302419898174699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17472.822</v>
      </c>
      <c r="E28" s="12">
        <v>2.4666045666807599</v>
      </c>
      <c r="F28" s="11">
        <v>10104.992</v>
      </c>
      <c r="G28" s="12">
        <v>0.57606741272036599</v>
      </c>
      <c r="H28" s="11">
        <v>91.004999999999995</v>
      </c>
      <c r="I28" s="12">
        <v>6.6672470963133899</v>
      </c>
      <c r="J28" s="11">
        <v>2848.3670000000002</v>
      </c>
      <c r="K28" s="12">
        <v>2.8074411067815399</v>
      </c>
      <c r="L28" s="11">
        <v>3252.2489999999998</v>
      </c>
      <c r="M28" s="12">
        <v>0.78545545743883705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25869.489000000001</v>
      </c>
      <c r="E29" s="12">
        <v>2.7925663603173598</v>
      </c>
      <c r="F29" s="11">
        <v>28851.083999999999</v>
      </c>
      <c r="G29" s="12">
        <v>0.68640725672560499</v>
      </c>
      <c r="H29" s="11">
        <v>0</v>
      </c>
      <c r="I29" s="13">
        <v>0</v>
      </c>
      <c r="J29" s="11">
        <v>5417.76</v>
      </c>
      <c r="K29" s="12">
        <v>3.3480595055890299</v>
      </c>
      <c r="L29" s="11">
        <v>6163.1360000000004</v>
      </c>
      <c r="M29" s="12">
        <v>1.12589539611003</v>
      </c>
    </row>
    <row r="30" spans="1:13" x14ac:dyDescent="0.25">
      <c r="A30" s="38" t="s">
        <v>19</v>
      </c>
      <c r="B30" s="17">
        <v>7.6689999999999996</v>
      </c>
      <c r="C30" s="18">
        <v>8.2273801017081798</v>
      </c>
      <c r="D30" s="17">
        <v>20347.117999999999</v>
      </c>
      <c r="E30" s="18">
        <v>2.2046803902154601</v>
      </c>
      <c r="F30" s="17">
        <v>7137.7179999999998</v>
      </c>
      <c r="G30" s="18">
        <v>0.75026687353016797</v>
      </c>
      <c r="H30" s="17">
        <v>0</v>
      </c>
      <c r="I30" s="19">
        <v>0</v>
      </c>
      <c r="J30" s="17">
        <v>694.76199999999994</v>
      </c>
      <c r="K30" s="18">
        <v>2.5276079779838301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5135.6579999999994</v>
      </c>
      <c r="C31" s="34">
        <f>((B23*C23)+(B24*C24)+(B25*C25)+(B26*C26)+(B27*C27)+(B28*C28)+(B29*C29)+(B30*C30))/B31</f>
        <v>4.517214685635218</v>
      </c>
      <c r="D31" s="33">
        <f>SUM(D23:D30)</f>
        <v>235859.49999999997</v>
      </c>
      <c r="E31" s="34">
        <f>((D23*E23)+(D24*E24)+(D25*E25)+(D26*E26)+(D27*E27)+(D28*E28)+(D29*E29)+(D30*E30))/D31</f>
        <v>2.6504623196606434</v>
      </c>
      <c r="F31" s="33">
        <f>SUM(F23:F30)</f>
        <v>171430.30799999999</v>
      </c>
      <c r="G31" s="34">
        <f>((F23*G23)+(F24*G24)+(F25*G25)+(F26*G26)+(F27*G27)+(F28*G28)+(F29*G29)+(F30*G30))/F31</f>
        <v>0.52440159478684489</v>
      </c>
      <c r="H31" s="33">
        <f>SUM(H23:H30)</f>
        <v>122.739</v>
      </c>
      <c r="I31" s="34">
        <f>((H23*I23)+(H24*I24)+(H25*I25)+(H26*I26)+(H27*I27)+(H28*I28)+(H29*I29)+(H30*I30))/H31</f>
        <v>6.3353463528299896</v>
      </c>
      <c r="J31" s="33">
        <f>SUM(J23:J30)</f>
        <v>12376.599</v>
      </c>
      <c r="K31" s="34">
        <f>((J23*K23)+(J24*K24)+(J25*K25)+(J26*K26)+(J27*K27)+(J28*K28)+(J29*K29)+(J30*K30))/J31</f>
        <v>2.92789609213323</v>
      </c>
      <c r="L31" s="33">
        <f>SUM(L23:L30)</f>
        <v>11817.144</v>
      </c>
      <c r="M31" s="34">
        <f>((L23*M23)+(L24*M24)+(L25*M25)+(L26*M26)+(L27*M27)+(L28*M28)+(L29*M29)+(L30*M30))/L31</f>
        <v>0.97230225915838775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C15 E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58</v>
      </c>
      <c r="B5" s="6"/>
      <c r="C5" s="7"/>
      <c r="D5" s="7"/>
      <c r="E5" s="7"/>
      <c r="F5" s="7"/>
      <c r="G5" s="7"/>
    </row>
    <row r="8" spans="1:7" ht="15.75" x14ac:dyDescent="0.25">
      <c r="A8" s="29" t="s">
        <v>45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2083.0619999999994</v>
      </c>
      <c r="C13" s="10">
        <f t="shared" si="0"/>
        <v>5.6828139028027058</v>
      </c>
      <c r="D13" s="9">
        <f t="shared" si="0"/>
        <v>208875.647</v>
      </c>
      <c r="E13" s="10">
        <f t="shared" si="0"/>
        <v>2.9692503762106845</v>
      </c>
      <c r="F13" s="9">
        <f t="shared" si="0"/>
        <v>223843.03300000002</v>
      </c>
      <c r="G13" s="10">
        <f t="shared" si="0"/>
        <v>0.66273933712290267</v>
      </c>
    </row>
    <row r="14" spans="1:7" x14ac:dyDescent="0.25">
      <c r="A14" s="37" t="s">
        <v>10</v>
      </c>
      <c r="B14" s="11">
        <f t="shared" ref="B14:G14" si="1">H31</f>
        <v>88.742999999999995</v>
      </c>
      <c r="C14" s="12">
        <f t="shared" si="1"/>
        <v>7.1456411547953094</v>
      </c>
      <c r="D14" s="11">
        <f t="shared" si="1"/>
        <v>10506.288999999999</v>
      </c>
      <c r="E14" s="12">
        <f t="shared" si="1"/>
        <v>3.1610058519235484</v>
      </c>
      <c r="F14" s="11">
        <f t="shared" si="1"/>
        <v>14903.906999999999</v>
      </c>
      <c r="G14" s="12">
        <f t="shared" si="1"/>
        <v>1.1591368418361725</v>
      </c>
    </row>
    <row r="15" spans="1:7" x14ac:dyDescent="0.25">
      <c r="A15" s="30" t="s">
        <v>11</v>
      </c>
      <c r="B15" s="33">
        <f>SUM(B13:B14)</f>
        <v>2171.8049999999994</v>
      </c>
      <c r="C15" s="34">
        <f>((B13*C13)+(B14*C14))/B15</f>
        <v>5.7425870771086762</v>
      </c>
      <c r="D15" s="33">
        <f>SUM(D13:D14)</f>
        <v>219381.93599999999</v>
      </c>
      <c r="E15" s="34">
        <f>((D13*E13)+(D14*E14))/D15</f>
        <v>2.978433622935118</v>
      </c>
      <c r="F15" s="33">
        <f>SUM(F13:F14)</f>
        <v>238746.94000000003</v>
      </c>
      <c r="G15" s="34">
        <f>((F13*G13)+(F14*G14))/F15</f>
        <v>0.6937272201310728</v>
      </c>
    </row>
    <row r="18" spans="1:13" ht="15.75" x14ac:dyDescent="0.25">
      <c r="A18" s="29" t="s">
        <v>44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1061.1489999999999</v>
      </c>
      <c r="C23" s="10">
        <v>5.5930637403418402</v>
      </c>
      <c r="D23" s="9">
        <v>27366.254000000001</v>
      </c>
      <c r="E23" s="10">
        <v>2.5188083839680799</v>
      </c>
      <c r="F23" s="9">
        <v>21729.715</v>
      </c>
      <c r="G23" s="10">
        <v>0.44938364916429002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0</v>
      </c>
      <c r="C24" s="13">
        <v>0</v>
      </c>
      <c r="D24" s="11">
        <v>32690.094000000001</v>
      </c>
      <c r="E24" s="12">
        <v>2.8702450582736199</v>
      </c>
      <c r="F24" s="11">
        <v>28175.366000000002</v>
      </c>
      <c r="G24" s="12">
        <v>0.46959384048462799</v>
      </c>
      <c r="H24" s="11">
        <v>0</v>
      </c>
      <c r="I24" s="13">
        <v>0</v>
      </c>
      <c r="J24" s="11">
        <v>0</v>
      </c>
      <c r="K24" s="13">
        <v>0</v>
      </c>
      <c r="L24" s="11">
        <v>341.33699999999999</v>
      </c>
      <c r="M24" s="12">
        <v>1.38568810881914</v>
      </c>
    </row>
    <row r="25" spans="1:13" x14ac:dyDescent="0.25">
      <c r="A25" s="37" t="s">
        <v>15</v>
      </c>
      <c r="B25" s="11">
        <v>987.71</v>
      </c>
      <c r="C25" s="12">
        <v>5.6133714248109303</v>
      </c>
      <c r="D25" s="11">
        <v>43737.637999999999</v>
      </c>
      <c r="E25" s="12">
        <v>3.0450052762108499</v>
      </c>
      <c r="F25" s="11">
        <v>46326.608</v>
      </c>
      <c r="G25" s="12">
        <v>0.62875548794766101</v>
      </c>
      <c r="H25" s="11">
        <v>4.8000000000000001E-2</v>
      </c>
      <c r="I25" s="12">
        <v>5.5439999999999996</v>
      </c>
      <c r="J25" s="11">
        <v>719.83900000000006</v>
      </c>
      <c r="K25" s="12">
        <v>2.8454821689294398</v>
      </c>
      <c r="L25" s="11">
        <v>699.71900000000005</v>
      </c>
      <c r="M25" s="12">
        <v>0.14855607751111499</v>
      </c>
    </row>
    <row r="26" spans="1:13" x14ac:dyDescent="0.25">
      <c r="A26" s="37" t="s">
        <v>24</v>
      </c>
      <c r="B26" s="11">
        <v>12.961</v>
      </c>
      <c r="C26" s="12">
        <v>10.343517166885301</v>
      </c>
      <c r="D26" s="11">
        <v>22553.394</v>
      </c>
      <c r="E26" s="12">
        <v>3.08993590339441</v>
      </c>
      <c r="F26" s="15">
        <v>59903.856</v>
      </c>
      <c r="G26" s="16">
        <v>0.66453922886032601</v>
      </c>
      <c r="H26" s="11">
        <v>0</v>
      </c>
      <c r="I26" s="13">
        <v>0</v>
      </c>
      <c r="J26" s="11">
        <v>870.56299999999999</v>
      </c>
      <c r="K26" s="12">
        <v>3.0192652536347202</v>
      </c>
      <c r="L26" s="11">
        <v>939.62400000000002</v>
      </c>
      <c r="M26" s="12">
        <v>0.95363956220786195</v>
      </c>
    </row>
    <row r="27" spans="1:13" x14ac:dyDescent="0.25">
      <c r="A27" s="37" t="s">
        <v>16</v>
      </c>
      <c r="B27" s="11">
        <v>13.486000000000001</v>
      </c>
      <c r="C27" s="12">
        <v>11.898664911760299</v>
      </c>
      <c r="D27" s="11">
        <v>26286.635999999999</v>
      </c>
      <c r="E27" s="12">
        <v>3.6214692314376</v>
      </c>
      <c r="F27" s="11">
        <v>8217.3559999999998</v>
      </c>
      <c r="G27" s="12">
        <v>0.77495017825685097</v>
      </c>
      <c r="H27" s="11">
        <v>0</v>
      </c>
      <c r="I27" s="13">
        <v>0</v>
      </c>
      <c r="J27" s="11">
        <v>1504.626</v>
      </c>
      <c r="K27" s="12">
        <v>2.5125508651319302</v>
      </c>
      <c r="L27" s="11">
        <v>1478.421</v>
      </c>
      <c r="M27" s="12">
        <v>0.94837690211380898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15878.217000000001</v>
      </c>
      <c r="E28" s="12">
        <v>2.9225753173671798</v>
      </c>
      <c r="F28" s="11">
        <v>12461.707</v>
      </c>
      <c r="G28" s="12">
        <v>0.76229634102294297</v>
      </c>
      <c r="H28" s="11">
        <v>88.694999999999993</v>
      </c>
      <c r="I28" s="12">
        <v>7.1465079316759699</v>
      </c>
      <c r="J28" s="11">
        <v>2321.0839999999998</v>
      </c>
      <c r="K28" s="12">
        <v>2.9850597315737</v>
      </c>
      <c r="L28" s="11">
        <v>4845.8119999999999</v>
      </c>
      <c r="M28" s="12">
        <v>0.82404966556688497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21593.679</v>
      </c>
      <c r="E29" s="12">
        <v>2.9267604640691398</v>
      </c>
      <c r="F29" s="11">
        <v>33175.64</v>
      </c>
      <c r="G29" s="12">
        <v>0.90199405392028598</v>
      </c>
      <c r="H29" s="11">
        <v>0</v>
      </c>
      <c r="I29" s="13">
        <v>0</v>
      </c>
      <c r="J29" s="11">
        <v>4495.6710000000003</v>
      </c>
      <c r="K29" s="12">
        <v>3.6011898119324099</v>
      </c>
      <c r="L29" s="11">
        <v>6598.9939999999997</v>
      </c>
      <c r="M29" s="12">
        <v>1.57711627757201</v>
      </c>
    </row>
    <row r="30" spans="1:13" x14ac:dyDescent="0.25">
      <c r="A30" s="38" t="s">
        <v>19</v>
      </c>
      <c r="B30" s="17">
        <v>7.7560000000000002</v>
      </c>
      <c r="C30" s="18">
        <v>8.2089850438370302</v>
      </c>
      <c r="D30" s="17">
        <v>18769.735000000001</v>
      </c>
      <c r="E30" s="18">
        <v>2.6518343381512799</v>
      </c>
      <c r="F30" s="17">
        <v>13852.785</v>
      </c>
      <c r="G30" s="18">
        <v>0.76701326917294999</v>
      </c>
      <c r="H30" s="17">
        <v>0</v>
      </c>
      <c r="I30" s="19">
        <v>0</v>
      </c>
      <c r="J30" s="17">
        <v>594.50599999999997</v>
      </c>
      <c r="K30" s="18">
        <v>2.7500193639761399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2083.0619999999994</v>
      </c>
      <c r="C31" s="34">
        <f>((B23*C23)+(B24*C24)+(B25*C25)+(B26*C26)+(B27*C27)+(B28*C28)+(B29*C29)+(B30*C30))/B31</f>
        <v>5.6828139028027058</v>
      </c>
      <c r="D31" s="33">
        <f>SUM(D23:D30)</f>
        <v>208875.647</v>
      </c>
      <c r="E31" s="34">
        <f>((D23*E23)+(D24*E24)+(D25*E25)+(D26*E26)+(D27*E27)+(D28*E28)+(D29*E29)+(D30*E30))/D31</f>
        <v>2.9692503762106845</v>
      </c>
      <c r="F31" s="33">
        <f>SUM(F23:F30)</f>
        <v>223843.03300000002</v>
      </c>
      <c r="G31" s="34">
        <f>((F23*G23)+(F24*G24)+(F25*G25)+(F26*G26)+(F27*G27)+(F28*G28)+(F29*G29)+(F30*G30))/F31</f>
        <v>0.66273933712290267</v>
      </c>
      <c r="H31" s="33">
        <f>SUM(H23:H30)</f>
        <v>88.742999999999995</v>
      </c>
      <c r="I31" s="34">
        <f>((H23*I23)+(H24*I24)+(H25*I25)+(H26*I26)+(H27*I27)+(H28*I28)+(H29*I29)+(H30*I30))/H31</f>
        <v>7.1456411547953094</v>
      </c>
      <c r="J31" s="33">
        <f>SUM(J23:J30)</f>
        <v>10506.288999999999</v>
      </c>
      <c r="K31" s="34">
        <f>((J23*K23)+(J24*K24)+(J25*K25)+(J26*K26)+(J27*K27)+(J28*K28)+(J29*K29)+(J30*K30))/J31</f>
        <v>3.1610058519235484</v>
      </c>
      <c r="L31" s="33">
        <f>SUM(L23:L30)</f>
        <v>14903.906999999999</v>
      </c>
      <c r="M31" s="34">
        <f>((L23*M23)+(L24*M24)+(L25*M25)+(L26*M26)+(L27*M27)+(L28*M28)+(L29*M29)+(L30*M30))/L31</f>
        <v>1.1591368418361725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15:F15 C15 J31:L31 H31:I31 F31:G31 D31:E31 C3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8" customWidth="1"/>
    <col min="2" max="13" width="8.7109375" style="8" customWidth="1"/>
    <col min="14" max="16384" width="11.42578125" style="8"/>
  </cols>
  <sheetData>
    <row r="1" spans="1:7" s="25" customFormat="1" ht="30" x14ac:dyDescent="0.5">
      <c r="A1" s="22" t="s">
        <v>26</v>
      </c>
      <c r="B1" s="23"/>
      <c r="C1" s="24"/>
      <c r="D1" s="24"/>
      <c r="E1" s="24"/>
      <c r="F1" s="24"/>
      <c r="G1" s="24"/>
    </row>
    <row r="2" spans="1:7" s="28" customFormat="1" ht="18.75" x14ac:dyDescent="0.3">
      <c r="A2" s="25" t="s">
        <v>0</v>
      </c>
      <c r="B2" s="26"/>
      <c r="C2" s="27"/>
      <c r="D2" s="27"/>
      <c r="E2" s="27"/>
      <c r="F2" s="27"/>
      <c r="G2" s="27"/>
    </row>
    <row r="3" spans="1:7" s="1" customFormat="1" x14ac:dyDescent="0.25">
      <c r="B3" s="2"/>
      <c r="C3" s="3"/>
      <c r="D3" s="3"/>
      <c r="E3" s="3"/>
      <c r="F3" s="3"/>
      <c r="G3" s="3"/>
    </row>
    <row r="4" spans="1:7" s="1" customFormat="1" x14ac:dyDescent="0.25">
      <c r="A4" s="4" t="s">
        <v>1</v>
      </c>
      <c r="B4" s="2"/>
      <c r="C4" s="3"/>
      <c r="D4" s="3"/>
      <c r="E4" s="3"/>
      <c r="F4" s="3"/>
      <c r="G4" s="3"/>
    </row>
    <row r="5" spans="1:7" x14ac:dyDescent="0.25">
      <c r="A5" s="5" t="s">
        <v>59</v>
      </c>
      <c r="B5" s="6"/>
      <c r="C5" s="7"/>
      <c r="D5" s="7"/>
      <c r="E5" s="7"/>
      <c r="F5" s="7"/>
      <c r="G5" s="7"/>
    </row>
    <row r="8" spans="1:7" ht="15.75" x14ac:dyDescent="0.25">
      <c r="A8" s="29" t="s">
        <v>47</v>
      </c>
    </row>
    <row r="9" spans="1:7" x14ac:dyDescent="0.25">
      <c r="A9" s="8" t="s">
        <v>23</v>
      </c>
    </row>
    <row r="10" spans="1:7" x14ac:dyDescent="0.25">
      <c r="B10" s="39" t="s">
        <v>25</v>
      </c>
      <c r="C10" s="40"/>
      <c r="D10" s="40"/>
      <c r="E10" s="40"/>
      <c r="F10" s="40"/>
      <c r="G10" s="41"/>
    </row>
    <row r="11" spans="1:7" x14ac:dyDescent="0.25">
      <c r="B11" s="42" t="s">
        <v>2</v>
      </c>
      <c r="C11" s="43"/>
      <c r="D11" s="42" t="s">
        <v>3</v>
      </c>
      <c r="E11" s="43"/>
      <c r="F11" s="42" t="s">
        <v>4</v>
      </c>
      <c r="G11" s="43"/>
    </row>
    <row r="12" spans="1:7" x14ac:dyDescent="0.25">
      <c r="A12" s="30" t="s">
        <v>5</v>
      </c>
      <c r="B12" s="31" t="s">
        <v>6</v>
      </c>
      <c r="C12" s="32" t="s">
        <v>7</v>
      </c>
      <c r="D12" s="31" t="s">
        <v>6</v>
      </c>
      <c r="E12" s="32" t="s">
        <v>8</v>
      </c>
      <c r="F12" s="31" t="s">
        <v>6</v>
      </c>
      <c r="G12" s="32" t="s">
        <v>8</v>
      </c>
    </row>
    <row r="13" spans="1:7" x14ac:dyDescent="0.25">
      <c r="A13" s="36" t="s">
        <v>9</v>
      </c>
      <c r="B13" s="9">
        <f t="shared" ref="B13:G13" si="0">B31</f>
        <v>157.602</v>
      </c>
      <c r="C13" s="10">
        <f t="shared" si="0"/>
        <v>8.0874365426834718</v>
      </c>
      <c r="D13" s="9">
        <f t="shared" si="0"/>
        <v>179136.72100000002</v>
      </c>
      <c r="E13" s="10">
        <f t="shared" si="0"/>
        <v>3.262847101828998</v>
      </c>
      <c r="F13" s="9">
        <f t="shared" si="0"/>
        <v>264947.37300000002</v>
      </c>
      <c r="G13" s="10">
        <f t="shared" si="0"/>
        <v>0.816370291767339</v>
      </c>
    </row>
    <row r="14" spans="1:7" x14ac:dyDescent="0.25">
      <c r="A14" s="37" t="s">
        <v>10</v>
      </c>
      <c r="B14" s="11">
        <f t="shared" ref="B14:G14" si="1">H31</f>
        <v>72.254000000000005</v>
      </c>
      <c r="C14" s="12">
        <f t="shared" si="1"/>
        <v>7.3823441470368394</v>
      </c>
      <c r="D14" s="11">
        <f t="shared" si="1"/>
        <v>8616.27</v>
      </c>
      <c r="E14" s="12">
        <f t="shared" si="1"/>
        <v>3.3606287918089817</v>
      </c>
      <c r="F14" s="11">
        <f t="shared" si="1"/>
        <v>19142.726999999999</v>
      </c>
      <c r="G14" s="12">
        <f t="shared" si="1"/>
        <v>1.194322182153043</v>
      </c>
    </row>
    <row r="15" spans="1:7" x14ac:dyDescent="0.25">
      <c r="A15" s="30" t="s">
        <v>11</v>
      </c>
      <c r="B15" s="33">
        <f>SUM(B13:B14)</f>
        <v>229.85599999999999</v>
      </c>
      <c r="C15" s="34">
        <f>((B13*C13)+(B14*C14))/B15</f>
        <v>7.8657945322288754</v>
      </c>
      <c r="D15" s="33">
        <f>SUM(D13:D14)</f>
        <v>187752.99100000001</v>
      </c>
      <c r="E15" s="34">
        <f>((D13*E13)+(D14*E14))/D15</f>
        <v>3.2673344521366361</v>
      </c>
      <c r="F15" s="33">
        <f>SUM(F13:F14)</f>
        <v>284090.10000000003</v>
      </c>
      <c r="G15" s="34">
        <f>((F13*G13)+(F14*G14))/F15</f>
        <v>0.84183766939432225</v>
      </c>
    </row>
    <row r="18" spans="1:13" ht="15.75" x14ac:dyDescent="0.25">
      <c r="A18" s="29" t="s">
        <v>48</v>
      </c>
    </row>
    <row r="19" spans="1:13" x14ac:dyDescent="0.25">
      <c r="A19" s="8" t="s">
        <v>23</v>
      </c>
    </row>
    <row r="20" spans="1:13" x14ac:dyDescent="0.25">
      <c r="B20" s="39" t="s">
        <v>9</v>
      </c>
      <c r="C20" s="40"/>
      <c r="D20" s="40"/>
      <c r="E20" s="40"/>
      <c r="F20" s="40"/>
      <c r="G20" s="41"/>
      <c r="H20" s="39" t="s">
        <v>10</v>
      </c>
      <c r="I20" s="40"/>
      <c r="J20" s="40"/>
      <c r="K20" s="40"/>
      <c r="L20" s="40"/>
      <c r="M20" s="41"/>
    </row>
    <row r="21" spans="1:13" x14ac:dyDescent="0.25">
      <c r="B21" s="42" t="s">
        <v>2</v>
      </c>
      <c r="C21" s="43"/>
      <c r="D21" s="42" t="s">
        <v>3</v>
      </c>
      <c r="E21" s="43"/>
      <c r="F21" s="42" t="s">
        <v>4</v>
      </c>
      <c r="G21" s="43"/>
      <c r="H21" s="42" t="s">
        <v>2</v>
      </c>
      <c r="I21" s="43"/>
      <c r="J21" s="42" t="s">
        <v>3</v>
      </c>
      <c r="K21" s="43"/>
      <c r="L21" s="42" t="s">
        <v>4</v>
      </c>
      <c r="M21" s="43"/>
    </row>
    <row r="22" spans="1:13" x14ac:dyDescent="0.25">
      <c r="A22" s="30" t="s">
        <v>12</v>
      </c>
      <c r="B22" s="31" t="s">
        <v>6</v>
      </c>
      <c r="C22" s="32" t="s">
        <v>7</v>
      </c>
      <c r="D22" s="31" t="s">
        <v>6</v>
      </c>
      <c r="E22" s="32" t="s">
        <v>8</v>
      </c>
      <c r="F22" s="31" t="s">
        <v>6</v>
      </c>
      <c r="G22" s="32" t="s">
        <v>8</v>
      </c>
      <c r="H22" s="31" t="s">
        <v>6</v>
      </c>
      <c r="I22" s="32" t="s">
        <v>7</v>
      </c>
      <c r="J22" s="31" t="s">
        <v>6</v>
      </c>
      <c r="K22" s="32" t="s">
        <v>8</v>
      </c>
      <c r="L22" s="31" t="s">
        <v>6</v>
      </c>
      <c r="M22" s="32" t="s">
        <v>8</v>
      </c>
    </row>
    <row r="23" spans="1:13" x14ac:dyDescent="0.25">
      <c r="A23" s="36" t="s">
        <v>13</v>
      </c>
      <c r="B23" s="9">
        <v>0</v>
      </c>
      <c r="C23" s="14">
        <v>0</v>
      </c>
      <c r="D23" s="9">
        <v>25247.620999999999</v>
      </c>
      <c r="E23" s="10">
        <v>2.9238312281778902</v>
      </c>
      <c r="F23" s="9">
        <v>21484.593000000001</v>
      </c>
      <c r="G23" s="10">
        <v>0.63922958624350001</v>
      </c>
      <c r="H23" s="9">
        <v>0</v>
      </c>
      <c r="I23" s="14">
        <v>0</v>
      </c>
      <c r="J23" s="9">
        <v>0</v>
      </c>
      <c r="K23" s="14">
        <v>0</v>
      </c>
      <c r="L23" s="9">
        <v>0</v>
      </c>
      <c r="M23" s="14">
        <v>0</v>
      </c>
    </row>
    <row r="24" spans="1:13" x14ac:dyDescent="0.25">
      <c r="A24" s="37" t="s">
        <v>14</v>
      </c>
      <c r="B24" s="11">
        <v>0</v>
      </c>
      <c r="C24" s="13">
        <v>0</v>
      </c>
      <c r="D24" s="11">
        <v>28097.932000000001</v>
      </c>
      <c r="E24" s="12">
        <v>3.16015109421576</v>
      </c>
      <c r="F24" s="11">
        <v>33759.504999999997</v>
      </c>
      <c r="G24" s="12">
        <v>0.61069735403407099</v>
      </c>
      <c r="H24" s="11">
        <v>0</v>
      </c>
      <c r="I24" s="13">
        <v>0</v>
      </c>
      <c r="J24" s="11">
        <v>0</v>
      </c>
      <c r="K24" s="13">
        <v>0</v>
      </c>
      <c r="L24" s="11">
        <v>340.673</v>
      </c>
      <c r="M24" s="12">
        <v>1.7942339692314899</v>
      </c>
    </row>
    <row r="25" spans="1:13" x14ac:dyDescent="0.25">
      <c r="A25" s="37" t="s">
        <v>15</v>
      </c>
      <c r="B25" s="11">
        <v>134.03700000000001</v>
      </c>
      <c r="C25" s="12">
        <v>7.3690656758954596</v>
      </c>
      <c r="D25" s="11">
        <v>37564.120000000003</v>
      </c>
      <c r="E25" s="12">
        <v>3.3035474755165302</v>
      </c>
      <c r="F25" s="11">
        <v>54259.896999999997</v>
      </c>
      <c r="G25" s="12">
        <v>0.79579225395507103</v>
      </c>
      <c r="H25" s="11">
        <v>2.4E-2</v>
      </c>
      <c r="I25" s="12">
        <v>5.15</v>
      </c>
      <c r="J25" s="11">
        <v>644.22799999999995</v>
      </c>
      <c r="K25" s="12">
        <v>3.1507653051404199</v>
      </c>
      <c r="L25" s="11">
        <v>1279.9870000000001</v>
      </c>
      <c r="M25" s="12">
        <v>0.21716369853756301</v>
      </c>
    </row>
    <row r="26" spans="1:13" x14ac:dyDescent="0.25">
      <c r="A26" s="37" t="s">
        <v>24</v>
      </c>
      <c r="B26" s="11">
        <v>12.483000000000001</v>
      </c>
      <c r="C26" s="12">
        <v>11.4370413362173</v>
      </c>
      <c r="D26" s="11">
        <v>18181.915000000001</v>
      </c>
      <c r="E26" s="12">
        <v>3.3940933227330601</v>
      </c>
      <c r="F26" s="15">
        <v>74601.313999999998</v>
      </c>
      <c r="G26" s="16">
        <v>0.80478726652187405</v>
      </c>
      <c r="H26" s="11">
        <v>0</v>
      </c>
      <c r="I26" s="13">
        <v>0</v>
      </c>
      <c r="J26" s="11">
        <v>829.48299999999995</v>
      </c>
      <c r="K26" s="12">
        <v>3.2401909478554698</v>
      </c>
      <c r="L26" s="11">
        <v>955.54300000000001</v>
      </c>
      <c r="M26" s="12">
        <v>1.3201773107018699</v>
      </c>
    </row>
    <row r="27" spans="1:13" x14ac:dyDescent="0.25">
      <c r="A27" s="37" t="s">
        <v>16</v>
      </c>
      <c r="B27" s="11">
        <v>11.082000000000001</v>
      </c>
      <c r="C27" s="12">
        <v>13.0030798592312</v>
      </c>
      <c r="D27" s="11">
        <v>20038.006000000001</v>
      </c>
      <c r="E27" s="12">
        <v>3.8400001196226801</v>
      </c>
      <c r="F27" s="11">
        <v>9038.6380000000008</v>
      </c>
      <c r="G27" s="12">
        <v>1.0271282684404399</v>
      </c>
      <c r="H27" s="11">
        <v>0</v>
      </c>
      <c r="I27" s="13">
        <v>0</v>
      </c>
      <c r="J27" s="11">
        <v>1129.625</v>
      </c>
      <c r="K27" s="12">
        <v>2.7542304702888099</v>
      </c>
      <c r="L27" s="11">
        <v>1899.2470000000001</v>
      </c>
      <c r="M27" s="12">
        <v>1.0093865968986699</v>
      </c>
    </row>
    <row r="28" spans="1:13" x14ac:dyDescent="0.25">
      <c r="A28" s="37" t="s">
        <v>17</v>
      </c>
      <c r="B28" s="11">
        <v>0</v>
      </c>
      <c r="C28" s="13">
        <v>0</v>
      </c>
      <c r="D28" s="11">
        <v>13969.282999999999</v>
      </c>
      <c r="E28" s="12">
        <v>3.33893400241086</v>
      </c>
      <c r="F28" s="11">
        <v>15437.396000000001</v>
      </c>
      <c r="G28" s="12">
        <v>0.89207543791711996</v>
      </c>
      <c r="H28" s="11">
        <v>72.23</v>
      </c>
      <c r="I28" s="12">
        <v>7.3830858922885199</v>
      </c>
      <c r="J28" s="11">
        <v>2062.4969999999998</v>
      </c>
      <c r="K28" s="12">
        <v>3.2983776926705799</v>
      </c>
      <c r="L28" s="11">
        <v>6454.7430000000004</v>
      </c>
      <c r="M28" s="12">
        <v>0.84341664834680496</v>
      </c>
    </row>
    <row r="29" spans="1:13" x14ac:dyDescent="0.25">
      <c r="A29" s="37" t="s">
        <v>18</v>
      </c>
      <c r="B29" s="11">
        <v>0</v>
      </c>
      <c r="C29" s="13">
        <v>0</v>
      </c>
      <c r="D29" s="11">
        <v>18553.087</v>
      </c>
      <c r="E29" s="12">
        <v>3.1680881693165102</v>
      </c>
      <c r="F29" s="11">
        <v>37840.682000000001</v>
      </c>
      <c r="G29" s="12">
        <v>1.08998783079544</v>
      </c>
      <c r="H29" s="11">
        <v>0</v>
      </c>
      <c r="I29" s="13">
        <v>0</v>
      </c>
      <c r="J29" s="11">
        <v>3415.3359999999998</v>
      </c>
      <c r="K29" s="12">
        <v>3.71725746632249</v>
      </c>
      <c r="L29" s="11">
        <v>8212.5339999999997</v>
      </c>
      <c r="M29" s="12">
        <v>1.6256579689046</v>
      </c>
    </row>
    <row r="30" spans="1:13" x14ac:dyDescent="0.25">
      <c r="A30" s="38" t="s">
        <v>19</v>
      </c>
      <c r="B30" s="17">
        <v>0</v>
      </c>
      <c r="C30" s="19">
        <v>0</v>
      </c>
      <c r="D30" s="17">
        <v>17484.757000000001</v>
      </c>
      <c r="E30" s="18">
        <v>3.07181808234452</v>
      </c>
      <c r="F30" s="17">
        <v>18525.348000000002</v>
      </c>
      <c r="G30" s="18">
        <v>0.77871129535596295</v>
      </c>
      <c r="H30" s="17">
        <v>0</v>
      </c>
      <c r="I30" s="19">
        <v>0</v>
      </c>
      <c r="J30" s="17">
        <v>535.101</v>
      </c>
      <c r="K30" s="18">
        <v>3.0438469821585099</v>
      </c>
      <c r="L30" s="17">
        <v>0</v>
      </c>
      <c r="M30" s="19">
        <v>0</v>
      </c>
    </row>
    <row r="31" spans="1:13" x14ac:dyDescent="0.25">
      <c r="A31" s="30" t="s">
        <v>11</v>
      </c>
      <c r="B31" s="33">
        <f>SUM(B23:B30)</f>
        <v>157.602</v>
      </c>
      <c r="C31" s="34">
        <f>((B23*C23)+(B24*C24)+(B25*C25)+(B26*C26)+(B27*C27)+(B28*C28)+(B29*C29)+(B30*C30))/B31</f>
        <v>8.0874365426834718</v>
      </c>
      <c r="D31" s="33">
        <f>SUM(D23:D30)</f>
        <v>179136.72100000002</v>
      </c>
      <c r="E31" s="34">
        <f>((D23*E23)+(D24*E24)+(D25*E25)+(D26*E26)+(D27*E27)+(D28*E28)+(D29*E29)+(D30*E30))/D31</f>
        <v>3.262847101828998</v>
      </c>
      <c r="F31" s="33">
        <f>SUM(F23:F30)</f>
        <v>264947.37300000002</v>
      </c>
      <c r="G31" s="34">
        <f>((F23*G23)+(F24*G24)+(F25*G25)+(F26*G26)+(F27*G27)+(F28*G28)+(F29*G29)+(F30*G30))/F31</f>
        <v>0.816370291767339</v>
      </c>
      <c r="H31" s="33">
        <f>SUM(H23:H30)</f>
        <v>72.254000000000005</v>
      </c>
      <c r="I31" s="34">
        <f>((H23*I23)+(H24*I24)+(H25*I25)+(H26*I26)+(H27*I27)+(H28*I28)+(H29*I29)+(H30*I30))/H31</f>
        <v>7.3823441470368394</v>
      </c>
      <c r="J31" s="33">
        <f>SUM(J23:J30)</f>
        <v>8616.27</v>
      </c>
      <c r="K31" s="34">
        <f>((J23*K23)+(J24*K24)+(J25*K25)+(J26*K26)+(J27*K27)+(J28*K28)+(J29*K29)+(J30*K30))/J31</f>
        <v>3.3606287918089817</v>
      </c>
      <c r="L31" s="33">
        <f>SUM(L23:L30)</f>
        <v>19142.726999999999</v>
      </c>
      <c r="M31" s="34">
        <f>((L23*M23)+(L24*M24)+(L25*M25)+(L26*M26)+(L27*M27)+(L28*M28)+(L29*M29)+(L30*M30))/L31</f>
        <v>1.194322182153043</v>
      </c>
    </row>
    <row r="34" spans="1:1" ht="15.75" x14ac:dyDescent="0.25">
      <c r="A34" s="29" t="s">
        <v>20</v>
      </c>
    </row>
    <row r="35" spans="1:1" x14ac:dyDescent="0.25">
      <c r="A35" s="20" t="s">
        <v>21</v>
      </c>
    </row>
    <row r="36" spans="1:1" x14ac:dyDescent="0.25">
      <c r="A36" s="21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D15:F15 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2017-01-27T09:06:31Z</dcterms:created>
  <dcterms:modified xsi:type="dcterms:W3CDTF">2020-06-25T04:48:06Z</dcterms:modified>
</cp:coreProperties>
</file>