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AS-Areal-Miljø-Statistikk\FASS Statistikkseksjonen\3.3  Formidling\Internett\Biomassestatistikk\01 BIO Publisering\01 BIO Tabeller Fylker\"/>
    </mc:Choice>
  </mc:AlternateContent>
  <xr:revisionPtr revIDLastSave="0" documentId="13_ncr:1_{9FABD575-E9CF-486C-A64F-BE482212E16C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12" l="1"/>
  <c r="F14" i="12" s="1"/>
  <c r="J29" i="12"/>
  <c r="K29" i="12" s="1"/>
  <c r="E14" i="12" s="1"/>
  <c r="H29" i="12"/>
  <c r="I29" i="12" s="1"/>
  <c r="C14" i="12" s="1"/>
  <c r="F29" i="12"/>
  <c r="G29" i="12" s="1"/>
  <c r="G13" i="12" s="1"/>
  <c r="D29" i="12"/>
  <c r="D13" i="12" s="1"/>
  <c r="B29" i="12"/>
  <c r="C29" i="12" s="1"/>
  <c r="C13" i="12" s="1"/>
  <c r="L29" i="11"/>
  <c r="F14" i="11" s="1"/>
  <c r="J29" i="11"/>
  <c r="D14" i="11" s="1"/>
  <c r="H29" i="11"/>
  <c r="I29" i="11" s="1"/>
  <c r="C14" i="11" s="1"/>
  <c r="F29" i="11"/>
  <c r="G29" i="11" s="1"/>
  <c r="G13" i="11" s="1"/>
  <c r="D29" i="11"/>
  <c r="D13" i="11" s="1"/>
  <c r="B29" i="11"/>
  <c r="B13" i="11" s="1"/>
  <c r="L29" i="10"/>
  <c r="F14" i="10" s="1"/>
  <c r="J29" i="10"/>
  <c r="D14" i="10" s="1"/>
  <c r="H29" i="10"/>
  <c r="B14" i="10" s="1"/>
  <c r="F29" i="10"/>
  <c r="F13" i="10" s="1"/>
  <c r="D29" i="10"/>
  <c r="D13" i="10" s="1"/>
  <c r="B29" i="10"/>
  <c r="B13" i="10" s="1"/>
  <c r="L29" i="9"/>
  <c r="M29" i="9" s="1"/>
  <c r="G14" i="9" s="1"/>
  <c r="J29" i="9"/>
  <c r="K29" i="9" s="1"/>
  <c r="E14" i="9" s="1"/>
  <c r="H29" i="9"/>
  <c r="B14" i="9" s="1"/>
  <c r="F29" i="9"/>
  <c r="G29" i="9" s="1"/>
  <c r="G13" i="9" s="1"/>
  <c r="D29" i="9"/>
  <c r="D13" i="9" s="1"/>
  <c r="B29" i="9"/>
  <c r="C29" i="9" s="1"/>
  <c r="C13" i="9" s="1"/>
  <c r="L29" i="8"/>
  <c r="F14" i="8" s="1"/>
  <c r="J29" i="8"/>
  <c r="K29" i="8" s="1"/>
  <c r="E14" i="8" s="1"/>
  <c r="H29" i="8"/>
  <c r="I29" i="8" s="1"/>
  <c r="C14" i="8" s="1"/>
  <c r="F29" i="8"/>
  <c r="F13" i="8" s="1"/>
  <c r="D29" i="8"/>
  <c r="D13" i="8" s="1"/>
  <c r="B29" i="8"/>
  <c r="B13" i="8" s="1"/>
  <c r="L29" i="7"/>
  <c r="F14" i="7" s="1"/>
  <c r="J29" i="7"/>
  <c r="K29" i="7" s="1"/>
  <c r="E14" i="7" s="1"/>
  <c r="H29" i="7"/>
  <c r="B14" i="7" s="1"/>
  <c r="F29" i="7"/>
  <c r="G29" i="7" s="1"/>
  <c r="G13" i="7" s="1"/>
  <c r="D29" i="7"/>
  <c r="D13" i="7" s="1"/>
  <c r="B29" i="7"/>
  <c r="B13" i="7" s="1"/>
  <c r="L29" i="6"/>
  <c r="M29" i="6" s="1"/>
  <c r="G14" i="6" s="1"/>
  <c r="J29" i="6"/>
  <c r="K29" i="6" s="1"/>
  <c r="E14" i="6" s="1"/>
  <c r="H29" i="6"/>
  <c r="I29" i="6" s="1"/>
  <c r="C14" i="6" s="1"/>
  <c r="F29" i="6"/>
  <c r="F13" i="6" s="1"/>
  <c r="D29" i="6"/>
  <c r="E29" i="6" s="1"/>
  <c r="E13" i="6" s="1"/>
  <c r="B29" i="6"/>
  <c r="C29" i="6" s="1"/>
  <c r="C13" i="6" s="1"/>
  <c r="F13" i="12" l="1"/>
  <c r="F15" i="12" s="1"/>
  <c r="F13" i="11"/>
  <c r="B14" i="12"/>
  <c r="D14" i="12"/>
  <c r="D15" i="12" s="1"/>
  <c r="B13" i="12"/>
  <c r="E29" i="12"/>
  <c r="E13" i="12" s="1"/>
  <c r="M29" i="12"/>
  <c r="G14" i="12" s="1"/>
  <c r="K29" i="11"/>
  <c r="E14" i="11" s="1"/>
  <c r="M29" i="8"/>
  <c r="G14" i="8" s="1"/>
  <c r="C29" i="11"/>
  <c r="C13" i="11" s="1"/>
  <c r="C15" i="11" s="1"/>
  <c r="M29" i="11"/>
  <c r="G14" i="11" s="1"/>
  <c r="E29" i="11"/>
  <c r="E13" i="11" s="1"/>
  <c r="B14" i="11"/>
  <c r="B15" i="11" s="1"/>
  <c r="D15" i="11"/>
  <c r="F15" i="11"/>
  <c r="K29" i="10"/>
  <c r="E14" i="10" s="1"/>
  <c r="B15" i="10"/>
  <c r="B14" i="8"/>
  <c r="B15" i="8" s="1"/>
  <c r="C29" i="10"/>
  <c r="C13" i="10" s="1"/>
  <c r="I29" i="10"/>
  <c r="C14" i="10" s="1"/>
  <c r="D15" i="10"/>
  <c r="F15" i="10"/>
  <c r="G29" i="10"/>
  <c r="G13" i="10" s="1"/>
  <c r="E29" i="10"/>
  <c r="E13" i="10" s="1"/>
  <c r="M29" i="10"/>
  <c r="G14" i="10" s="1"/>
  <c r="D14" i="9"/>
  <c r="D15" i="9" s="1"/>
  <c r="I29" i="9"/>
  <c r="C14" i="9" s="1"/>
  <c r="B13" i="9"/>
  <c r="B15" i="9" s="1"/>
  <c r="F13" i="9"/>
  <c r="E29" i="9"/>
  <c r="E13" i="9" s="1"/>
  <c r="F14" i="9"/>
  <c r="E29" i="7"/>
  <c r="E13" i="7" s="1"/>
  <c r="D14" i="8"/>
  <c r="D15" i="8" s="1"/>
  <c r="C29" i="8"/>
  <c r="C13" i="8" s="1"/>
  <c r="E29" i="8"/>
  <c r="E13" i="8" s="1"/>
  <c r="F15" i="8"/>
  <c r="G29" i="8"/>
  <c r="G13" i="8" s="1"/>
  <c r="I29" i="7"/>
  <c r="C14" i="7" s="1"/>
  <c r="D14" i="7"/>
  <c r="D15" i="7" s="1"/>
  <c r="M29" i="7"/>
  <c r="G14" i="7" s="1"/>
  <c r="F13" i="7"/>
  <c r="F15" i="7" s="1"/>
  <c r="C29" i="7"/>
  <c r="C13" i="7" s="1"/>
  <c r="B15" i="7"/>
  <c r="D13" i="6"/>
  <c r="B14" i="6"/>
  <c r="F14" i="6"/>
  <c r="F15" i="6" s="1"/>
  <c r="G29" i="6"/>
  <c r="G13" i="6" s="1"/>
  <c r="B13" i="6"/>
  <c r="D14" i="6"/>
  <c r="L29" i="5"/>
  <c r="F14" i="5" s="1"/>
  <c r="J29" i="5"/>
  <c r="K29" i="5" s="1"/>
  <c r="E14" i="5" s="1"/>
  <c r="H29" i="5"/>
  <c r="B14" i="5" s="1"/>
  <c r="F29" i="5"/>
  <c r="G29" i="5" s="1"/>
  <c r="G13" i="5" s="1"/>
  <c r="D29" i="5"/>
  <c r="D13" i="5" s="1"/>
  <c r="B29" i="5"/>
  <c r="C29" i="5" s="1"/>
  <c r="C13" i="5" s="1"/>
  <c r="E15" i="12" l="1"/>
  <c r="B15" i="12"/>
  <c r="C15" i="12" s="1"/>
  <c r="G15" i="12"/>
  <c r="G15" i="11"/>
  <c r="C15" i="8"/>
  <c r="E15" i="11"/>
  <c r="G15" i="10"/>
  <c r="E15" i="10"/>
  <c r="C15" i="10"/>
  <c r="E15" i="7"/>
  <c r="E15" i="9"/>
  <c r="C15" i="9"/>
  <c r="F15" i="9"/>
  <c r="G15" i="9" s="1"/>
  <c r="G15" i="8"/>
  <c r="E15" i="8"/>
  <c r="F13" i="5"/>
  <c r="G15" i="7"/>
  <c r="C15" i="7"/>
  <c r="D15" i="6"/>
  <c r="E15" i="6" s="1"/>
  <c r="D14" i="5"/>
  <c r="D15" i="5" s="1"/>
  <c r="G15" i="6"/>
  <c r="B15" i="6"/>
  <c r="C15" i="6" s="1"/>
  <c r="B13" i="5"/>
  <c r="B15" i="5" s="1"/>
  <c r="F15" i="5"/>
  <c r="E29" i="5"/>
  <c r="E13" i="5" s="1"/>
  <c r="I29" i="5"/>
  <c r="C14" i="5" s="1"/>
  <c r="M29" i="5"/>
  <c r="G14" i="5" s="1"/>
  <c r="L29" i="4"/>
  <c r="M29" i="4" s="1"/>
  <c r="G14" i="4" s="1"/>
  <c r="J29" i="4"/>
  <c r="D14" i="4" s="1"/>
  <c r="H29" i="4"/>
  <c r="I29" i="4" s="1"/>
  <c r="C14" i="4" s="1"/>
  <c r="F29" i="4"/>
  <c r="F13" i="4" s="1"/>
  <c r="D29" i="4"/>
  <c r="E29" i="4" s="1"/>
  <c r="E13" i="4" s="1"/>
  <c r="B29" i="4"/>
  <c r="B13" i="4" s="1"/>
  <c r="D13" i="4"/>
  <c r="F14" i="4" l="1"/>
  <c r="F15" i="4" s="1"/>
  <c r="B14" i="4"/>
  <c r="B15" i="4" s="1"/>
  <c r="C15" i="5"/>
  <c r="E15" i="5"/>
  <c r="G15" i="5"/>
  <c r="D15" i="4"/>
  <c r="C29" i="4"/>
  <c r="C13" i="4" s="1"/>
  <c r="G29" i="4"/>
  <c r="G13" i="4" s="1"/>
  <c r="K29" i="4"/>
  <c r="E14" i="4" s="1"/>
  <c r="L29" i="3"/>
  <c r="M29" i="3" s="1"/>
  <c r="G14" i="3" s="1"/>
  <c r="J29" i="3"/>
  <c r="D14" i="3" s="1"/>
  <c r="H29" i="3"/>
  <c r="I29" i="3" s="1"/>
  <c r="C14" i="3" s="1"/>
  <c r="F29" i="3"/>
  <c r="F13" i="3" s="1"/>
  <c r="D29" i="3"/>
  <c r="E29" i="3" s="1"/>
  <c r="E13" i="3" s="1"/>
  <c r="B29" i="3"/>
  <c r="B13" i="3" s="1"/>
  <c r="G15" i="4" l="1"/>
  <c r="B14" i="3"/>
  <c r="B15" i="3" s="1"/>
  <c r="E15" i="4"/>
  <c r="D13" i="3"/>
  <c r="D15" i="3" s="1"/>
  <c r="F14" i="3"/>
  <c r="F15" i="3" s="1"/>
  <c r="C15" i="4"/>
  <c r="K29" i="3"/>
  <c r="E14" i="3" s="1"/>
  <c r="C29" i="3"/>
  <c r="C13" i="3" s="1"/>
  <c r="G29" i="3"/>
  <c r="G13" i="3" s="1"/>
  <c r="L29" i="2"/>
  <c r="M29" i="2" s="1"/>
  <c r="G14" i="2" s="1"/>
  <c r="J29" i="2"/>
  <c r="D14" i="2" s="1"/>
  <c r="H29" i="2"/>
  <c r="I29" i="2" s="1"/>
  <c r="C14" i="2" s="1"/>
  <c r="F29" i="2"/>
  <c r="F13" i="2" s="1"/>
  <c r="D29" i="2"/>
  <c r="E29" i="2" s="1"/>
  <c r="E13" i="2" s="1"/>
  <c r="B29" i="2"/>
  <c r="B13" i="2" s="1"/>
  <c r="E15" i="3" l="1"/>
  <c r="C15" i="3"/>
  <c r="B14" i="2"/>
  <c r="B15" i="2" s="1"/>
  <c r="G15" i="3"/>
  <c r="D13" i="2"/>
  <c r="D15" i="2" s="1"/>
  <c r="F14" i="2"/>
  <c r="F15" i="2" s="1"/>
  <c r="G29" i="2"/>
  <c r="G13" i="2" s="1"/>
  <c r="K29" i="2"/>
  <c r="E14" i="2" s="1"/>
  <c r="C29" i="2"/>
  <c r="C13" i="2" s="1"/>
  <c r="L29" i="1"/>
  <c r="M29" i="1" s="1"/>
  <c r="G14" i="1" s="1"/>
  <c r="J29" i="1"/>
  <c r="D14" i="1" s="1"/>
  <c r="H29" i="1"/>
  <c r="I29" i="1" s="1"/>
  <c r="C14" i="1" s="1"/>
  <c r="F29" i="1"/>
  <c r="F13" i="1" s="1"/>
  <c r="D29" i="1"/>
  <c r="D13" i="1" s="1"/>
  <c r="B29" i="1"/>
  <c r="B13" i="1" s="1"/>
  <c r="C15" i="2" l="1"/>
  <c r="B14" i="1"/>
  <c r="B15" i="1" s="1"/>
  <c r="F14" i="1"/>
  <c r="F15" i="1" s="1"/>
  <c r="E15" i="2"/>
  <c r="G15" i="2"/>
  <c r="D15" i="1"/>
  <c r="E29" i="1"/>
  <c r="E13" i="1" s="1"/>
  <c r="C29" i="1"/>
  <c r="C13" i="1" s="1"/>
  <c r="G29" i="1"/>
  <c r="G13" i="1" s="1"/>
  <c r="K29" i="1"/>
  <c r="E14" i="1" s="1"/>
  <c r="E15" i="1" l="1"/>
  <c r="C15" i="1"/>
  <c r="G15" i="1"/>
</calcChain>
</file>

<file path=xl/sharedStrings.xml><?xml version="1.0" encoding="utf-8"?>
<sst xmlns="http://schemas.openxmlformats.org/spreadsheetml/2006/main" count="636" uniqueCount="60">
  <si>
    <t>Tall spesifisert på art, fylke og årsklasse</t>
  </si>
  <si>
    <t>Kilde: Fiskeridirektoratet, Biomasseregisteret</t>
  </si>
  <si>
    <t>Antall i 1000 stk. Gjennomsnittlig vekt i kg.</t>
  </si>
  <si>
    <t>Totalt laks og regnbueørret</t>
  </si>
  <si>
    <t>Tidligere utsett</t>
  </si>
  <si>
    <t>Fjorårets utsett</t>
  </si>
  <si>
    <t>Årets utsett</t>
  </si>
  <si>
    <t>Art</t>
  </si>
  <si>
    <t>Antall</t>
  </si>
  <si>
    <t xml:space="preserve"> Gj. Vekt</t>
  </si>
  <si>
    <t>Gj. Vekt</t>
  </si>
  <si>
    <t>Laks</t>
  </si>
  <si>
    <t>Regnbueørret</t>
  </si>
  <si>
    <t>Totalt</t>
  </si>
  <si>
    <t>Fylke</t>
  </si>
  <si>
    <t>Troms og Finnmark</t>
  </si>
  <si>
    <t>Nordland</t>
  </si>
  <si>
    <t>Trøndelag</t>
  </si>
  <si>
    <t>Møre og Romsdal</t>
  </si>
  <si>
    <t>Vestland</t>
  </si>
  <si>
    <t>Rogaland og Agder</t>
  </si>
  <si>
    <t>Forklaring:</t>
  </si>
  <si>
    <t>Beholdning av fisk = Innrapportert beholdning av levende fisk ved utgang av måneden</t>
  </si>
  <si>
    <t>Biomasse fremkommer ved å multiplisere antall med gjennomsnittsvekt.</t>
  </si>
  <si>
    <t>Beholdning (biomasse) ved månedslutt i 2022 (FYLKE)</t>
  </si>
  <si>
    <t>Innrapportert beholdning av fisk pr. utgangen av januar 2022 fordelt på årsklasse og art</t>
  </si>
  <si>
    <t>Innrapportert beholdning av fisk pr. utgangen av januar 2022 fordelt på årsklasse og fylke</t>
  </si>
  <si>
    <t>Innrapportert beholdning av fisk pr. utgangen av februar 2022 fordelt på årsklasse og art</t>
  </si>
  <si>
    <t>Innrapportert beholdning av fisk pr. utgangen av februar 2022 fordelt på årsklasse og fylke</t>
  </si>
  <si>
    <t>Innrapportert beholdning av fisk pr. utgangen av mars 2022 fordelt på årsklasse og art</t>
  </si>
  <si>
    <t>Innrapportert beholdning av fisk pr. utgangen av mars 2022 fordelt på årsklasse og fylke</t>
  </si>
  <si>
    <t>Innrapportert beholdning av fisk pr. utgangen av april 2022 fordelt på årsklasse og art</t>
  </si>
  <si>
    <t>Innrapportert beholdning av fisk pr. utgangen av april 2022 fordelt på årsklasse og fylke</t>
  </si>
  <si>
    <t>Innrapportert beholdning av fisk pr. utgangen av mai 2022 fordelt på årsklasse og art</t>
  </si>
  <si>
    <t>Innrapportert beholdning av fisk pr. utgangen av mai 2022 fordelt på årsklasse og fylke</t>
  </si>
  <si>
    <t>Innrapportert beholdning av fisk pr. utgangen av juni 2022 fordelt på årsklasse og art</t>
  </si>
  <si>
    <t>Innrapportert beholdning av fisk pr. utgangen av juni 2022 fordelt på årsklasse og fylke</t>
  </si>
  <si>
    <t>Innrapporterte data pr. 18.08.2022</t>
  </si>
  <si>
    <t>Innrapportert beholdning av fisk pr. utgangen av juli 2022 fordelt på årsklasse og art</t>
  </si>
  <si>
    <t>Innrapportert beholdning av fisk pr. utgangen av juli 2022 fordelt på årsklasse og fylke</t>
  </si>
  <si>
    <t>Innrapporterte data pr. 22.09.2022</t>
  </si>
  <si>
    <t>Innrapportert beholdning av fisk pr. utgangen av august 2022 fordelt på årsklasse og art</t>
  </si>
  <si>
    <t>Innrapportert beholdning av fisk pr. utgangen av august 2022 fordelt på årsklasse og fylke</t>
  </si>
  <si>
    <t>Innrapporterte data pr. 20.10.2022</t>
  </si>
  <si>
    <t>Innrapportert beholdning av fisk pr. utgangen av september 2022 fordelt på årsklasse og art</t>
  </si>
  <si>
    <t>Innrapportert beholdning av fisk pr. utgangen av september 2022 fordelt på årsklasse og fylke</t>
  </si>
  <si>
    <t>Innrapporterte data pr. 24.11.2022</t>
  </si>
  <si>
    <t>Innrapportert beholdning av fisk pr. utgangen av oktober 2022 fordelt på årsklasse og art</t>
  </si>
  <si>
    <t>Innrapportert beholdning av fisk pr. utgangen av oktober 2022 fordelt på årsklasse og fylke</t>
  </si>
  <si>
    <t>Innrapporterte data pr. 20.12.2022</t>
  </si>
  <si>
    <t>Innrapportert beholdning av fisk pr. utgangen av november 2022 fordelt på årsklasse og art</t>
  </si>
  <si>
    <t>Innrapportert beholdning av fisk pr. utgangen av november 2022 fordelt på årsklasse og fylke</t>
  </si>
  <si>
    <t>Innrapporterte data pr. 19.01.2023</t>
  </si>
  <si>
    <t>Innrapportert beholdning av fisk pr. utgangen av desember 2022 fordelt på årsklasse og art</t>
  </si>
  <si>
    <t>Innrapportert beholdning av fisk pr. utgangen av desember 2022 fordelt på årsklasse og fylke</t>
  </si>
  <si>
    <t>Innrapporterte data pr. 23.02.2023</t>
  </si>
  <si>
    <t>Innrapporterte data pr. 23.03.2023</t>
  </si>
  <si>
    <t>Innrapporterte data pr. 20.04.2023</t>
  </si>
  <si>
    <t>Innrapporterte data pr. 23.05.2023</t>
  </si>
  <si>
    <t>Innrapporterte data pr. 29.06.2023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</si>
</sst>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4]mmmm\ yyyy;@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3" tint="0.39997558519241921"/>
      <name val="Arial"/>
      <family val="2"/>
    </font>
    <font>
      <sz val="10"/>
      <name val="Arial"/>
      <family val="2"/>
    </font>
    <font>
      <sz val="10"/>
      <color theme="3" tint="-0.49998474074526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9"/>
      <color theme="3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2" borderId="4" xfId="0" applyFont="1" applyFill="1" applyBorder="1"/>
    <xf numFmtId="0" fontId="10" fillId="2" borderId="5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7" fillId="0" borderId="7" xfId="0" applyFont="1" applyFill="1" applyBorder="1"/>
    <xf numFmtId="3" fontId="7" fillId="0" borderId="8" xfId="0" applyNumberFormat="1" applyFont="1" applyBorder="1"/>
    <xf numFmtId="165" fontId="7" fillId="0" borderId="9" xfId="0" applyNumberFormat="1" applyFont="1" applyBorder="1"/>
    <xf numFmtId="0" fontId="7" fillId="0" borderId="10" xfId="0" applyFont="1" applyFill="1" applyBorder="1"/>
    <xf numFmtId="3" fontId="7" fillId="0" borderId="11" xfId="0" applyNumberFormat="1" applyFont="1" applyBorder="1"/>
    <xf numFmtId="165" fontId="7" fillId="0" borderId="12" xfId="0" applyNumberFormat="1" applyFont="1" applyBorder="1"/>
    <xf numFmtId="3" fontId="10" fillId="2" borderId="5" xfId="0" applyNumberFormat="1" applyFont="1" applyFill="1" applyBorder="1"/>
    <xf numFmtId="165" fontId="10" fillId="2" borderId="6" xfId="0" applyNumberFormat="1" applyFont="1" applyFill="1" applyBorder="1"/>
    <xf numFmtId="1" fontId="7" fillId="0" borderId="9" xfId="0" applyNumberFormat="1" applyFont="1" applyBorder="1"/>
    <xf numFmtId="1" fontId="7" fillId="0" borderId="12" xfId="0" applyNumberFormat="1" applyFont="1" applyBorder="1"/>
    <xf numFmtId="3" fontId="7" fillId="0" borderId="11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0" fontId="7" fillId="0" borderId="13" xfId="0" applyFont="1" applyFill="1" applyBorder="1"/>
    <xf numFmtId="3" fontId="7" fillId="0" borderId="14" xfId="0" applyNumberFormat="1" applyFont="1" applyBorder="1"/>
    <xf numFmtId="165" fontId="7" fillId="0" borderId="15" xfId="0" applyNumberFormat="1" applyFont="1" applyBorder="1"/>
    <xf numFmtId="1" fontId="7" fillId="0" borderId="15" xfId="0" applyNumberFormat="1" applyFont="1" applyBorder="1"/>
    <xf numFmtId="0" fontId="11" fillId="0" borderId="0" xfId="0" applyFont="1"/>
    <xf numFmtId="0" fontId="12" fillId="0" borderId="0" xfId="0" applyFont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37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25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59468.9</v>
      </c>
      <c r="C13" s="23">
        <f t="shared" si="0"/>
        <v>4.5045007642650186</v>
      </c>
      <c r="D13" s="22">
        <f t="shared" si="0"/>
        <v>349100.5</v>
      </c>
      <c r="E13" s="23">
        <f t="shared" si="0"/>
        <v>1.6309168835335386</v>
      </c>
      <c r="F13" s="22">
        <f t="shared" si="0"/>
        <v>17176.3</v>
      </c>
      <c r="G13" s="23">
        <f t="shared" si="0"/>
        <v>0.26933082794315422</v>
      </c>
    </row>
    <row r="14" spans="1:7" x14ac:dyDescent="0.2">
      <c r="A14" s="24" t="s">
        <v>12</v>
      </c>
      <c r="B14" s="25">
        <f t="shared" ref="B14:G14" si="1">H29</f>
        <v>919.4</v>
      </c>
      <c r="C14" s="26">
        <f t="shared" si="1"/>
        <v>4.1701011529258221</v>
      </c>
      <c r="D14" s="25">
        <f t="shared" si="1"/>
        <v>15934.7</v>
      </c>
      <c r="E14" s="26">
        <f t="shared" si="1"/>
        <v>1.9867519187684737</v>
      </c>
      <c r="F14" s="25">
        <f t="shared" si="1"/>
        <v>393.8</v>
      </c>
      <c r="G14" s="26">
        <f t="shared" si="1"/>
        <v>0.26800000000000002</v>
      </c>
    </row>
    <row r="15" spans="1:7" s="17" customFormat="1" x14ac:dyDescent="0.2">
      <c r="A15" s="18" t="s">
        <v>13</v>
      </c>
      <c r="B15" s="27">
        <f>SUM(B13:B14)</f>
        <v>60388.3</v>
      </c>
      <c r="C15" s="28">
        <f>((B13*C13)+(B14*C14))/B15</f>
        <v>4.4994095958985421</v>
      </c>
      <c r="D15" s="27">
        <f>SUM(D13:D14)</f>
        <v>365035.2</v>
      </c>
      <c r="E15" s="28">
        <f>((D13*E13)+(D14*E14))/D15</f>
        <v>1.6464499733176416</v>
      </c>
      <c r="F15" s="27">
        <f>SUM(F13:F14)</f>
        <v>17570.099999999999</v>
      </c>
      <c r="G15" s="28">
        <f>((F13*G13)+(F14*G14))/F15</f>
        <v>0.26930099999430851</v>
      </c>
    </row>
    <row r="18" spans="1:13" s="17" customFormat="1" ht="15.75" x14ac:dyDescent="0.25">
      <c r="A18" s="16" t="s">
        <v>26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22529.8</v>
      </c>
      <c r="C23" s="23">
        <v>4.125</v>
      </c>
      <c r="D23" s="22">
        <v>78409.5</v>
      </c>
      <c r="E23" s="23">
        <v>1.2410000000000001</v>
      </c>
      <c r="F23" s="22">
        <v>0</v>
      </c>
      <c r="G23" s="29">
        <v>0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16704.3</v>
      </c>
      <c r="C24" s="26">
        <v>4.5490000000000004</v>
      </c>
      <c r="D24" s="25">
        <v>76981.2</v>
      </c>
      <c r="E24" s="26">
        <v>1.47</v>
      </c>
      <c r="F24" s="25">
        <v>537.1</v>
      </c>
      <c r="G24" s="26">
        <v>0.69299999999999995</v>
      </c>
      <c r="H24" s="25">
        <v>73.3</v>
      </c>
      <c r="I24" s="26">
        <v>4.4969999999999999</v>
      </c>
      <c r="J24" s="25">
        <v>0</v>
      </c>
      <c r="K24" s="30">
        <v>0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7619.2</v>
      </c>
      <c r="C25" s="26">
        <v>4.7919999999999998</v>
      </c>
      <c r="D25" s="25">
        <v>79554</v>
      </c>
      <c r="E25" s="26">
        <v>1.8979999999999999</v>
      </c>
      <c r="F25" s="31">
        <v>4790.3999999999996</v>
      </c>
      <c r="G25" s="32">
        <v>0.23300000000000001</v>
      </c>
      <c r="H25" s="25">
        <v>0</v>
      </c>
      <c r="I25" s="30">
        <v>0</v>
      </c>
      <c r="J25" s="25">
        <v>29.5</v>
      </c>
      <c r="K25" s="26">
        <v>1.8240000000000001</v>
      </c>
      <c r="L25" s="25">
        <v>0</v>
      </c>
      <c r="M25" s="30">
        <v>0</v>
      </c>
    </row>
    <row r="26" spans="1:13" x14ac:dyDescent="0.2">
      <c r="A26" s="24" t="s">
        <v>18</v>
      </c>
      <c r="B26" s="25">
        <v>3380.8</v>
      </c>
      <c r="C26" s="26">
        <v>5.8</v>
      </c>
      <c r="D26" s="25">
        <v>18075.599999999999</v>
      </c>
      <c r="E26" s="26">
        <v>1.6930000000000001</v>
      </c>
      <c r="F26" s="25">
        <v>6699.3</v>
      </c>
      <c r="G26" s="26">
        <v>0.23699999999999999</v>
      </c>
      <c r="H26" s="25">
        <v>145.19999999999999</v>
      </c>
      <c r="I26" s="26">
        <v>5.0910000000000002</v>
      </c>
      <c r="J26" s="25">
        <v>2395</v>
      </c>
      <c r="K26" s="26">
        <v>1.5529999999999999</v>
      </c>
      <c r="L26" s="25">
        <v>0</v>
      </c>
      <c r="M26" s="30">
        <v>0</v>
      </c>
    </row>
    <row r="27" spans="1:13" x14ac:dyDescent="0.2">
      <c r="A27" s="24" t="s">
        <v>19</v>
      </c>
      <c r="B27" s="25">
        <v>4437.3</v>
      </c>
      <c r="C27" s="26">
        <v>4.7080000000000002</v>
      </c>
      <c r="D27" s="25">
        <v>68073.2</v>
      </c>
      <c r="E27" s="26">
        <v>2.0209999999999999</v>
      </c>
      <c r="F27" s="25">
        <v>5149.5</v>
      </c>
      <c r="G27" s="26">
        <v>0.30099999999999999</v>
      </c>
      <c r="H27" s="25">
        <v>617.6</v>
      </c>
      <c r="I27" s="26">
        <v>3.7450000000000001</v>
      </c>
      <c r="J27" s="25">
        <v>13510.2</v>
      </c>
      <c r="K27" s="26">
        <v>2.0640000000000001</v>
      </c>
      <c r="L27" s="25">
        <v>393.8</v>
      </c>
      <c r="M27" s="26">
        <v>0.26800000000000002</v>
      </c>
    </row>
    <row r="28" spans="1:13" x14ac:dyDescent="0.2">
      <c r="A28" s="33" t="s">
        <v>20</v>
      </c>
      <c r="B28" s="34">
        <v>4797.5</v>
      </c>
      <c r="C28" s="35">
        <v>4.5739999999999998</v>
      </c>
      <c r="D28" s="34">
        <v>28007</v>
      </c>
      <c r="E28" s="35">
        <v>1.4179999999999999</v>
      </c>
      <c r="F28" s="34">
        <v>0</v>
      </c>
      <c r="G28" s="36">
        <v>0</v>
      </c>
      <c r="H28" s="34">
        <v>83.3</v>
      </c>
      <c r="I28" s="35">
        <v>5.4290000000000003</v>
      </c>
      <c r="J28" s="34">
        <v>0</v>
      </c>
      <c r="K28" s="36">
        <v>0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59468.9</v>
      </c>
      <c r="C29" s="28">
        <f>((B23*C23)+(B24*C24)+(B25*C25)+(B26*C26)+(B27*C27)+(B28*C28))/B29</f>
        <v>4.5045007642650186</v>
      </c>
      <c r="D29" s="27">
        <f>SUM(D23:D28)</f>
        <v>349100.5</v>
      </c>
      <c r="E29" s="28">
        <f>((D23*E23)+(D24*E24)+(D25*E25)+(D26*E26)+(D27*E27)+(D28*E28))/D29</f>
        <v>1.6309168835335386</v>
      </c>
      <c r="F29" s="27">
        <f>SUM(F23:F28)</f>
        <v>17176.3</v>
      </c>
      <c r="G29" s="28">
        <f>((F23*G23)+(F24*G24)+(F25*G25)+(F26*G26)+(F27*G27)+(F28*G28))/F29</f>
        <v>0.26933082794315422</v>
      </c>
      <c r="H29" s="27">
        <f>SUM(H23:H28)</f>
        <v>919.4</v>
      </c>
      <c r="I29" s="28">
        <f>((H23*I23)+(H24*I24)+(H25*I25)+(H26*I26)+(H27*I27)+(H28*I28))/H29</f>
        <v>4.1701011529258221</v>
      </c>
      <c r="J29" s="27">
        <f>SUM(J23:J28)</f>
        <v>15934.7</v>
      </c>
      <c r="K29" s="28">
        <f>((J23*K23)+(J24*K24)+(J25*K25)+(J26*K26)+(J27*K27)+(J28*K28))/J29</f>
        <v>1.9867519187684737</v>
      </c>
      <c r="L29" s="27">
        <f>SUM(L23:L28)</f>
        <v>393.8</v>
      </c>
      <c r="M29" s="28">
        <f>((L23*M23)+(L24*M24)+(L25*M25)+(L26*M26)+(L27*M27)+(L28*M28))/L29</f>
        <v>0.26800000000000002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C29:D29 E29:F29 G29:H29 I29:J29 K29:L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C149-CFAA-4E16-9567-81B6DA237FBD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57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47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326.8</v>
      </c>
      <c r="C13" s="23">
        <f t="shared" si="0"/>
        <v>0.98757558139534873</v>
      </c>
      <c r="D13" s="22">
        <f t="shared" si="0"/>
        <v>143243.50000000003</v>
      </c>
      <c r="E13" s="23">
        <f t="shared" si="0"/>
        <v>3.5883691392628627</v>
      </c>
      <c r="F13" s="22">
        <f t="shared" si="0"/>
        <v>321348.90000000002</v>
      </c>
      <c r="G13" s="23">
        <f t="shared" si="0"/>
        <v>1.0996959376553024</v>
      </c>
    </row>
    <row r="14" spans="1:7" x14ac:dyDescent="0.2">
      <c r="A14" s="24" t="s">
        <v>12</v>
      </c>
      <c r="B14" s="25">
        <f t="shared" ref="B14:G14" si="1">H29</f>
        <v>43.5</v>
      </c>
      <c r="C14" s="26">
        <f t="shared" si="1"/>
        <v>7.6130000000000004</v>
      </c>
      <c r="D14" s="25">
        <f t="shared" si="1"/>
        <v>4260.3</v>
      </c>
      <c r="E14" s="26">
        <f t="shared" si="1"/>
        <v>3.2007791939534771</v>
      </c>
      <c r="F14" s="25">
        <f t="shared" si="1"/>
        <v>18068.900000000001</v>
      </c>
      <c r="G14" s="26">
        <f t="shared" si="1"/>
        <v>1.3938230716867104</v>
      </c>
    </row>
    <row r="15" spans="1:7" s="17" customFormat="1" x14ac:dyDescent="0.2">
      <c r="A15" s="18" t="s">
        <v>13</v>
      </c>
      <c r="B15" s="27">
        <f>SUM(B13:B14)</f>
        <v>370.3</v>
      </c>
      <c r="C15" s="28">
        <f>((B13*C13)+(B14*C14))/B15</f>
        <v>1.7658795571158517</v>
      </c>
      <c r="D15" s="27">
        <f>SUM(D13:D14)</f>
        <v>147503.80000000002</v>
      </c>
      <c r="E15" s="28">
        <f>((D13*E13)+(D14*E14))/D15</f>
        <v>3.5771745161819553</v>
      </c>
      <c r="F15" s="27">
        <f>SUM(F13:F14)</f>
        <v>339417.80000000005</v>
      </c>
      <c r="G15" s="28">
        <f>((F13*G13)+(F14*G14))/F15</f>
        <v>1.1153537899308756</v>
      </c>
    </row>
    <row r="18" spans="1:13" s="17" customFormat="1" ht="15.75" x14ac:dyDescent="0.25">
      <c r="A18" s="16" t="s">
        <v>48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0</v>
      </c>
      <c r="C23" s="29">
        <v>0</v>
      </c>
      <c r="D23" s="22">
        <v>45267.7</v>
      </c>
      <c r="E23" s="23">
        <v>3.395</v>
      </c>
      <c r="F23" s="22">
        <v>69238.100000000006</v>
      </c>
      <c r="G23" s="23">
        <v>0.82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319.7</v>
      </c>
      <c r="C24" s="26">
        <v>0.71299999999999997</v>
      </c>
      <c r="D24" s="25">
        <v>34606.9</v>
      </c>
      <c r="E24" s="26">
        <v>3.4790000000000001</v>
      </c>
      <c r="F24" s="25">
        <v>71072.800000000003</v>
      </c>
      <c r="G24" s="26">
        <v>1.0209999999999999</v>
      </c>
      <c r="H24" s="25">
        <v>0</v>
      </c>
      <c r="I24" s="30">
        <v>0</v>
      </c>
      <c r="J24" s="25">
        <v>0</v>
      </c>
      <c r="K24" s="30">
        <v>0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0</v>
      </c>
      <c r="C25" s="30">
        <v>0</v>
      </c>
      <c r="D25" s="25">
        <v>27519.8</v>
      </c>
      <c r="E25" s="26">
        <v>3.6869999999999998</v>
      </c>
      <c r="F25" s="31">
        <v>45474.9</v>
      </c>
      <c r="G25" s="32">
        <v>1.0529999999999999</v>
      </c>
      <c r="H25" s="25">
        <v>0</v>
      </c>
      <c r="I25" s="30">
        <v>0</v>
      </c>
      <c r="J25" s="25">
        <v>0</v>
      </c>
      <c r="K25" s="30">
        <v>0</v>
      </c>
      <c r="L25" s="25">
        <v>14.3</v>
      </c>
      <c r="M25" s="26">
        <v>0.39900000000000002</v>
      </c>
    </row>
    <row r="26" spans="1:13" x14ac:dyDescent="0.2">
      <c r="A26" s="24" t="s">
        <v>18</v>
      </c>
      <c r="B26" s="25">
        <v>6</v>
      </c>
      <c r="C26" s="26">
        <v>13.86</v>
      </c>
      <c r="D26" s="25">
        <v>6326.5</v>
      </c>
      <c r="E26" s="26">
        <v>2.972</v>
      </c>
      <c r="F26" s="25">
        <v>49696.4</v>
      </c>
      <c r="G26" s="26">
        <v>1.212</v>
      </c>
      <c r="H26" s="25">
        <v>0</v>
      </c>
      <c r="I26" s="30">
        <v>0</v>
      </c>
      <c r="J26" s="25">
        <v>451.7</v>
      </c>
      <c r="K26" s="26">
        <v>3.806</v>
      </c>
      <c r="L26" s="25">
        <v>2556</v>
      </c>
      <c r="M26" s="26">
        <v>1.159</v>
      </c>
    </row>
    <row r="27" spans="1:13" x14ac:dyDescent="0.2">
      <c r="A27" s="24" t="s">
        <v>19</v>
      </c>
      <c r="B27" s="25">
        <v>1.1000000000000001</v>
      </c>
      <c r="C27" s="26">
        <v>10.576000000000001</v>
      </c>
      <c r="D27" s="25">
        <v>17477.900000000001</v>
      </c>
      <c r="E27" s="26">
        <v>4.032</v>
      </c>
      <c r="F27" s="25">
        <v>62297.7</v>
      </c>
      <c r="G27" s="26">
        <v>1.548</v>
      </c>
      <c r="H27" s="25">
        <v>43.5</v>
      </c>
      <c r="I27" s="26">
        <v>7.6130000000000004</v>
      </c>
      <c r="J27" s="25">
        <v>3808.6</v>
      </c>
      <c r="K27" s="26">
        <v>3.129</v>
      </c>
      <c r="L27" s="25">
        <v>14867.4</v>
      </c>
      <c r="M27" s="26">
        <v>1.488</v>
      </c>
    </row>
    <row r="28" spans="1:13" x14ac:dyDescent="0.2">
      <c r="A28" s="33" t="s">
        <v>20</v>
      </c>
      <c r="B28" s="34">
        <v>0</v>
      </c>
      <c r="C28" s="36">
        <v>0</v>
      </c>
      <c r="D28" s="34">
        <v>12044.7</v>
      </c>
      <c r="E28" s="35">
        <v>4.0839999999999996</v>
      </c>
      <c r="F28" s="34">
        <v>23569</v>
      </c>
      <c r="G28" s="35">
        <v>0.82699999999999996</v>
      </c>
      <c r="H28" s="34">
        <v>0</v>
      </c>
      <c r="I28" s="36">
        <v>0</v>
      </c>
      <c r="J28" s="34">
        <v>0</v>
      </c>
      <c r="K28" s="36">
        <v>0</v>
      </c>
      <c r="L28" s="34">
        <v>631.20000000000005</v>
      </c>
      <c r="M28" s="35">
        <v>0.14899999999999999</v>
      </c>
    </row>
    <row r="29" spans="1:13" s="17" customFormat="1" x14ac:dyDescent="0.2">
      <c r="A29" s="18" t="s">
        <v>13</v>
      </c>
      <c r="B29" s="27">
        <f>SUM(B23:B28)</f>
        <v>326.8</v>
      </c>
      <c r="C29" s="28">
        <f>((B23*C23)+(B24*C24)+(B25*C25)+(B26*C26)+(B27*C27)+(B28*C28))/B29</f>
        <v>0.98757558139534873</v>
      </c>
      <c r="D29" s="27">
        <f>SUM(D23:D28)</f>
        <v>143243.50000000003</v>
      </c>
      <c r="E29" s="28">
        <f>((D23*E23)+(D24*E24)+(D25*E25)+(D26*E26)+(D27*E27)+(D28*E28))/D29</f>
        <v>3.5883691392628627</v>
      </c>
      <c r="F29" s="27">
        <f>SUM(F23:F28)</f>
        <v>321348.90000000002</v>
      </c>
      <c r="G29" s="28">
        <f>((F23*G23)+(F24*G24)+(F25*G25)+(F26*G26)+(F27*G27)+(F28*G28))/F29</f>
        <v>1.0996959376553024</v>
      </c>
      <c r="H29" s="27">
        <f>SUM(H23:H28)</f>
        <v>43.5</v>
      </c>
      <c r="I29" s="28">
        <f>((H23*I23)+(H24*I24)+(H25*I25)+(H26*I26)+(H27*I27)+(H28*I28))/H29</f>
        <v>7.6130000000000004</v>
      </c>
      <c r="J29" s="27">
        <f>SUM(J23:J28)</f>
        <v>4260.3</v>
      </c>
      <c r="K29" s="28">
        <f>((J23*K23)+(J24*K24)+(J25*K25)+(J26*K26)+(J27*K27)+(J28*K28))/J29</f>
        <v>3.2007791939534771</v>
      </c>
      <c r="L29" s="27">
        <f>SUM(L23:L28)</f>
        <v>18068.900000000001</v>
      </c>
      <c r="M29" s="28">
        <f>((L23*M23)+(L24*M24)+(L25*M25)+(L26*M26)+(L27*M27)+(L28*M28))/L29</f>
        <v>1.3938230716867104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C29:D29 E29:F29 G29:H29 I29:J29 K29:L2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E7E6-51D0-4A8E-8C56-5B53697255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58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50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318.60000000000002</v>
      </c>
      <c r="C13" s="23">
        <f t="shared" si="0"/>
        <v>0.82802385436283732</v>
      </c>
      <c r="D13" s="22">
        <f t="shared" si="0"/>
        <v>108964.59999999999</v>
      </c>
      <c r="E13" s="23">
        <f t="shared" si="0"/>
        <v>3.8800740561613587</v>
      </c>
      <c r="F13" s="22">
        <f t="shared" si="0"/>
        <v>350104.89999999997</v>
      </c>
      <c r="G13" s="23">
        <f t="shared" si="0"/>
        <v>1.2541303312235847</v>
      </c>
    </row>
    <row r="14" spans="1:7" x14ac:dyDescent="0.2">
      <c r="A14" s="24" t="s">
        <v>12</v>
      </c>
      <c r="B14" s="25">
        <f t="shared" ref="B14:G14" si="1">H29</f>
        <v>4.8</v>
      </c>
      <c r="C14" s="26">
        <f t="shared" si="1"/>
        <v>6.484</v>
      </c>
      <c r="D14" s="25">
        <f t="shared" si="1"/>
        <v>3380.3</v>
      </c>
      <c r="E14" s="26">
        <f t="shared" si="1"/>
        <v>2.9936360086382865</v>
      </c>
      <c r="F14" s="25">
        <f t="shared" si="1"/>
        <v>18977.7</v>
      </c>
      <c r="G14" s="26">
        <f t="shared" si="1"/>
        <v>1.4411572582557421</v>
      </c>
    </row>
    <row r="15" spans="1:7" s="17" customFormat="1" x14ac:dyDescent="0.2">
      <c r="A15" s="18" t="s">
        <v>13</v>
      </c>
      <c r="B15" s="27">
        <f>SUM(B13:B14)</f>
        <v>323.40000000000003</v>
      </c>
      <c r="C15" s="28">
        <f>((B13*C13)+(B14*C14))/B15</f>
        <v>0.91197155225726645</v>
      </c>
      <c r="D15" s="27">
        <f>SUM(D13:D14)</f>
        <v>112344.9</v>
      </c>
      <c r="E15" s="28">
        <f>((D13*E13)+(D14*E14))/D15</f>
        <v>3.853402382306629</v>
      </c>
      <c r="F15" s="27">
        <f>SUM(F13:F14)</f>
        <v>369082.6</v>
      </c>
      <c r="G15" s="28">
        <f>((F13*G13)+(F14*G14))/F15</f>
        <v>1.2637469886144725</v>
      </c>
    </row>
    <row r="18" spans="1:13" s="17" customFormat="1" ht="15.75" x14ac:dyDescent="0.25">
      <c r="A18" s="16" t="s">
        <v>51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0</v>
      </c>
      <c r="C23" s="29">
        <v>0</v>
      </c>
      <c r="D23" s="22">
        <v>37283.1</v>
      </c>
      <c r="E23" s="23">
        <v>3.657</v>
      </c>
      <c r="F23" s="22">
        <v>81336.399999999994</v>
      </c>
      <c r="G23" s="23">
        <v>0.91100000000000003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315.10000000000002</v>
      </c>
      <c r="C24" s="26">
        <v>0.69599999999999995</v>
      </c>
      <c r="D24" s="25">
        <v>26879.3</v>
      </c>
      <c r="E24" s="26">
        <v>3.851</v>
      </c>
      <c r="F24" s="25">
        <v>81416</v>
      </c>
      <c r="G24" s="26">
        <v>1.141</v>
      </c>
      <c r="H24" s="25">
        <v>0</v>
      </c>
      <c r="I24" s="30">
        <v>0</v>
      </c>
      <c r="J24" s="25">
        <v>0</v>
      </c>
      <c r="K24" s="30">
        <v>0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0</v>
      </c>
      <c r="C25" s="30">
        <v>0</v>
      </c>
      <c r="D25" s="25">
        <v>19724</v>
      </c>
      <c r="E25" s="26">
        <v>4.0030000000000001</v>
      </c>
      <c r="F25" s="31">
        <v>46849.599999999999</v>
      </c>
      <c r="G25" s="32">
        <v>1.298</v>
      </c>
      <c r="H25" s="25">
        <v>0</v>
      </c>
      <c r="I25" s="30">
        <v>0</v>
      </c>
      <c r="J25" s="25">
        <v>0</v>
      </c>
      <c r="K25" s="30">
        <v>0</v>
      </c>
      <c r="L25" s="25">
        <v>14.2</v>
      </c>
      <c r="M25" s="26">
        <v>0.55900000000000005</v>
      </c>
    </row>
    <row r="26" spans="1:13" x14ac:dyDescent="0.2">
      <c r="A26" s="24" t="s">
        <v>18</v>
      </c>
      <c r="B26" s="25">
        <v>2.6</v>
      </c>
      <c r="C26" s="26">
        <v>13.454000000000001</v>
      </c>
      <c r="D26" s="25">
        <v>4991.8999999999996</v>
      </c>
      <c r="E26" s="26">
        <v>3.3010000000000002</v>
      </c>
      <c r="F26" s="25">
        <v>50814.400000000001</v>
      </c>
      <c r="G26" s="26">
        <v>1.446</v>
      </c>
      <c r="H26" s="25">
        <v>0</v>
      </c>
      <c r="I26" s="30">
        <v>0</v>
      </c>
      <c r="J26" s="25">
        <v>333.8</v>
      </c>
      <c r="K26" s="26">
        <v>3.976</v>
      </c>
      <c r="L26" s="25">
        <v>2367.1</v>
      </c>
      <c r="M26" s="26">
        <v>1.2330000000000001</v>
      </c>
    </row>
    <row r="27" spans="1:13" x14ac:dyDescent="0.2">
      <c r="A27" s="24" t="s">
        <v>19</v>
      </c>
      <c r="B27" s="25">
        <v>0.9</v>
      </c>
      <c r="C27" s="26">
        <v>10.576000000000001</v>
      </c>
      <c r="D27" s="25">
        <v>10673.2</v>
      </c>
      <c r="E27" s="26">
        <v>4.2030000000000003</v>
      </c>
      <c r="F27" s="25">
        <v>64162.2</v>
      </c>
      <c r="G27" s="26">
        <v>1.7450000000000001</v>
      </c>
      <c r="H27" s="25">
        <v>4.8</v>
      </c>
      <c r="I27" s="26">
        <v>6.484</v>
      </c>
      <c r="J27" s="25">
        <v>3046.5</v>
      </c>
      <c r="K27" s="26">
        <v>2.8860000000000001</v>
      </c>
      <c r="L27" s="25">
        <v>15966.4</v>
      </c>
      <c r="M27" s="26">
        <v>1.52</v>
      </c>
    </row>
    <row r="28" spans="1:13" x14ac:dyDescent="0.2">
      <c r="A28" s="33" t="s">
        <v>20</v>
      </c>
      <c r="B28" s="34">
        <v>0</v>
      </c>
      <c r="C28" s="36">
        <v>0</v>
      </c>
      <c r="D28" s="34">
        <v>9413.1</v>
      </c>
      <c r="E28" s="35">
        <v>4.53</v>
      </c>
      <c r="F28" s="34">
        <v>25526.3</v>
      </c>
      <c r="G28" s="35">
        <v>1.012</v>
      </c>
      <c r="H28" s="34">
        <v>0</v>
      </c>
      <c r="I28" s="36">
        <v>0</v>
      </c>
      <c r="J28" s="34">
        <v>0</v>
      </c>
      <c r="K28" s="36">
        <v>0</v>
      </c>
      <c r="L28" s="34">
        <v>630</v>
      </c>
      <c r="M28" s="35">
        <v>0.245</v>
      </c>
    </row>
    <row r="29" spans="1:13" s="17" customFormat="1" x14ac:dyDescent="0.2">
      <c r="A29" s="18" t="s">
        <v>13</v>
      </c>
      <c r="B29" s="27">
        <f>SUM(B23:B28)</f>
        <v>318.60000000000002</v>
      </c>
      <c r="C29" s="28">
        <f>((B23*C23)+(B24*C24)+(B25*C25)+(B26*C26)+(B27*C27)+(B28*C28))/B29</f>
        <v>0.82802385436283732</v>
      </c>
      <c r="D29" s="27">
        <f>SUM(D23:D28)</f>
        <v>108964.59999999999</v>
      </c>
      <c r="E29" s="28">
        <f>((D23*E23)+(D24*E24)+(D25*E25)+(D26*E26)+(D27*E27)+(D28*E28))/D29</f>
        <v>3.8800740561613587</v>
      </c>
      <c r="F29" s="27">
        <f>SUM(F23:F28)</f>
        <v>350104.89999999997</v>
      </c>
      <c r="G29" s="28">
        <f>((F23*G23)+(F24*G24)+(F25*G25)+(F26*G26)+(F27*G27)+(F28*G28))/F29</f>
        <v>1.2541303312235847</v>
      </c>
      <c r="H29" s="27">
        <f>SUM(H23:H28)</f>
        <v>4.8</v>
      </c>
      <c r="I29" s="28">
        <f>((H23*I23)+(H24*I24)+(H25*I25)+(H26*I26)+(H27*I27)+(H28*I28))/H29</f>
        <v>6.484</v>
      </c>
      <c r="J29" s="27">
        <f>SUM(J23:J28)</f>
        <v>3380.3</v>
      </c>
      <c r="K29" s="28">
        <f>((J23*K23)+(J24*K24)+(J25*K25)+(J26*K26)+(J27*K27)+(J28*K28))/J29</f>
        <v>2.9936360086382865</v>
      </c>
      <c r="L29" s="27">
        <f>SUM(L23:L28)</f>
        <v>18977.7</v>
      </c>
      <c r="M29" s="28">
        <f>((L23*M23)+(L24*M24)+(L25*M25)+(L26*M26)+(L27*M27)+(L28*M28))/L29</f>
        <v>1.4411572582557421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29:D29 E29:F29 G29:H29 I29:J29 K29:L29 C15:D15 E15:F1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A9E6-5B9E-4384-A2E7-3926001D0994}">
  <dimension ref="A1:M34"/>
  <sheetViews>
    <sheetView tabSelected="1"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59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53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317</v>
      </c>
      <c r="C13" s="23">
        <f t="shared" si="0"/>
        <v>0.94195646687697154</v>
      </c>
      <c r="D13" s="22">
        <f t="shared" si="0"/>
        <v>83029</v>
      </c>
      <c r="E13" s="23">
        <f t="shared" si="0"/>
        <v>4.1182290573173228</v>
      </c>
      <c r="F13" s="22">
        <f t="shared" si="0"/>
        <v>365315.69999999995</v>
      </c>
      <c r="G13" s="23">
        <f t="shared" si="0"/>
        <v>1.3787363313430003</v>
      </c>
    </row>
    <row r="14" spans="1:7" x14ac:dyDescent="0.2">
      <c r="A14" s="24" t="s">
        <v>12</v>
      </c>
      <c r="B14" s="25">
        <f t="shared" ref="B14:G14" si="1">H29</f>
        <v>4.7</v>
      </c>
      <c r="C14" s="26">
        <f t="shared" si="1"/>
        <v>6.484</v>
      </c>
      <c r="D14" s="25">
        <f t="shared" si="1"/>
        <v>2019.2</v>
      </c>
      <c r="E14" s="26">
        <f t="shared" si="1"/>
        <v>2.5429752377179078</v>
      </c>
      <c r="F14" s="25">
        <f t="shared" si="1"/>
        <v>19668.099999999999</v>
      </c>
      <c r="G14" s="26">
        <f t="shared" si="1"/>
        <v>1.5675632775916333</v>
      </c>
    </row>
    <row r="15" spans="1:7" s="17" customFormat="1" x14ac:dyDescent="0.2">
      <c r="A15" s="18" t="s">
        <v>13</v>
      </c>
      <c r="B15" s="27">
        <f>SUM(B13:B14)</f>
        <v>321.7</v>
      </c>
      <c r="C15" s="28">
        <f>((B13*C13)+(B14*C14))/B15</f>
        <v>1.0229250854833696</v>
      </c>
      <c r="D15" s="27">
        <f>SUM(D13:D14)</f>
        <v>85048.2</v>
      </c>
      <c r="E15" s="28">
        <f>((D13*E13)+(D14*E14))/D15</f>
        <v>4.0808296471883008</v>
      </c>
      <c r="F15" s="27">
        <f>SUM(F13:F14)</f>
        <v>384983.79999999993</v>
      </c>
      <c r="G15" s="28">
        <f>((F13*G13)+(F14*G14))/F15</f>
        <v>1.3883831457323663</v>
      </c>
    </row>
    <row r="18" spans="1:13" s="17" customFormat="1" ht="15.75" x14ac:dyDescent="0.25">
      <c r="A18" s="16" t="s">
        <v>54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0</v>
      </c>
      <c r="C23" s="29">
        <v>0</v>
      </c>
      <c r="D23" s="22">
        <v>31183.200000000001</v>
      </c>
      <c r="E23" s="23">
        <v>3.88</v>
      </c>
      <c r="F23" s="22">
        <v>83648.399999999994</v>
      </c>
      <c r="G23" s="23">
        <v>1.032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314.39999999999998</v>
      </c>
      <c r="C24" s="26">
        <v>0.82899999999999996</v>
      </c>
      <c r="D24" s="25">
        <v>21131.7</v>
      </c>
      <c r="E24" s="26">
        <v>4.0830000000000002</v>
      </c>
      <c r="F24" s="25">
        <v>82675.7</v>
      </c>
      <c r="G24" s="26">
        <v>1.3220000000000001</v>
      </c>
      <c r="H24" s="25">
        <v>0</v>
      </c>
      <c r="I24" s="30">
        <v>0</v>
      </c>
      <c r="J24" s="25">
        <v>0</v>
      </c>
      <c r="K24" s="30">
        <v>0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0</v>
      </c>
      <c r="C25" s="30">
        <v>0</v>
      </c>
      <c r="D25" s="25">
        <v>14293.2</v>
      </c>
      <c r="E25" s="26">
        <v>4.4029999999999996</v>
      </c>
      <c r="F25" s="31">
        <v>57169.2</v>
      </c>
      <c r="G25" s="32">
        <v>1.286</v>
      </c>
      <c r="H25" s="25">
        <v>0</v>
      </c>
      <c r="I25" s="30">
        <v>0</v>
      </c>
      <c r="J25" s="25">
        <v>0</v>
      </c>
      <c r="K25" s="30">
        <v>0</v>
      </c>
      <c r="L25" s="25">
        <v>13.2</v>
      </c>
      <c r="M25" s="26">
        <v>0.79500000000000004</v>
      </c>
    </row>
    <row r="26" spans="1:13" x14ac:dyDescent="0.2">
      <c r="A26" s="24" t="s">
        <v>18</v>
      </c>
      <c r="B26" s="25">
        <v>2.6</v>
      </c>
      <c r="C26" s="26">
        <v>14.601000000000001</v>
      </c>
      <c r="D26" s="25">
        <v>3392.8</v>
      </c>
      <c r="E26" s="26">
        <v>3.5289999999999999</v>
      </c>
      <c r="F26" s="25">
        <v>49819.8</v>
      </c>
      <c r="G26" s="26">
        <v>1.637</v>
      </c>
      <c r="H26" s="25">
        <v>0</v>
      </c>
      <c r="I26" s="30">
        <v>0</v>
      </c>
      <c r="J26" s="25">
        <v>115.3</v>
      </c>
      <c r="K26" s="26">
        <v>4.4249999999999998</v>
      </c>
      <c r="L26" s="25">
        <v>2326.1</v>
      </c>
      <c r="M26" s="26">
        <v>1.5</v>
      </c>
    </row>
    <row r="27" spans="1:13" x14ac:dyDescent="0.2">
      <c r="A27" s="24" t="s">
        <v>19</v>
      </c>
      <c r="B27" s="25">
        <v>0</v>
      </c>
      <c r="C27" s="30">
        <v>0</v>
      </c>
      <c r="D27" s="25">
        <v>5808.9</v>
      </c>
      <c r="E27" s="26">
        <v>4.0890000000000004</v>
      </c>
      <c r="F27" s="25">
        <v>65700.600000000006</v>
      </c>
      <c r="G27" s="26">
        <v>1.85</v>
      </c>
      <c r="H27" s="25">
        <v>4.7</v>
      </c>
      <c r="I27" s="26">
        <v>6.484</v>
      </c>
      <c r="J27" s="25">
        <v>1903.9</v>
      </c>
      <c r="K27" s="26">
        <v>2.4289999999999998</v>
      </c>
      <c r="L27" s="25">
        <v>16699.7</v>
      </c>
      <c r="M27" s="26">
        <v>1.623</v>
      </c>
    </row>
    <row r="28" spans="1:13" x14ac:dyDescent="0.2">
      <c r="A28" s="33" t="s">
        <v>20</v>
      </c>
      <c r="B28" s="34">
        <v>0</v>
      </c>
      <c r="C28" s="36">
        <v>0</v>
      </c>
      <c r="D28" s="34">
        <v>7219.2</v>
      </c>
      <c r="E28" s="35">
        <v>4.9870000000000001</v>
      </c>
      <c r="F28" s="34">
        <v>26302</v>
      </c>
      <c r="G28" s="35">
        <v>1.1950000000000001</v>
      </c>
      <c r="H28" s="34">
        <v>0</v>
      </c>
      <c r="I28" s="36">
        <v>0</v>
      </c>
      <c r="J28" s="34">
        <v>0</v>
      </c>
      <c r="K28" s="36">
        <v>0</v>
      </c>
      <c r="L28" s="34">
        <v>629.1</v>
      </c>
      <c r="M28" s="35">
        <v>0.36199999999999999</v>
      </c>
    </row>
    <row r="29" spans="1:13" s="17" customFormat="1" x14ac:dyDescent="0.2">
      <c r="A29" s="18" t="s">
        <v>13</v>
      </c>
      <c r="B29" s="27">
        <f>SUM(B23:B28)</f>
        <v>317</v>
      </c>
      <c r="C29" s="28">
        <f>((B23*C23)+(B24*C24)+(B25*C25)+(B26*C26)+(B27*C27)+(B28*C28))/B29</f>
        <v>0.94195646687697154</v>
      </c>
      <c r="D29" s="27">
        <f>SUM(D23:D28)</f>
        <v>83029</v>
      </c>
      <c r="E29" s="28">
        <f>((D23*E23)+(D24*E24)+(D25*E25)+(D26*E26)+(D27*E27)+(D28*E28))/D29</f>
        <v>4.1182290573173228</v>
      </c>
      <c r="F29" s="27">
        <f>SUM(F23:F28)</f>
        <v>365315.69999999995</v>
      </c>
      <c r="G29" s="28">
        <f>((F23*G23)+(F24*G24)+(F25*G25)+(F26*G26)+(F27*G27)+(F28*G28))/F29</f>
        <v>1.3787363313430003</v>
      </c>
      <c r="H29" s="27">
        <f>SUM(H23:H28)</f>
        <v>4.7</v>
      </c>
      <c r="I29" s="28">
        <f>((H23*I23)+(H24*I24)+(H25*I25)+(H26*I26)+(H27*I27)+(H28*I28))/H29</f>
        <v>6.484</v>
      </c>
      <c r="J29" s="27">
        <f>SUM(J23:J28)</f>
        <v>2019.2</v>
      </c>
      <c r="K29" s="28">
        <f>((J23*K23)+(J24*K24)+(J25*K25)+(J26*K26)+(J27*K27)+(J28*K28))/J29</f>
        <v>2.5429752377179078</v>
      </c>
      <c r="L29" s="27">
        <f>SUM(L23:L28)</f>
        <v>19668.099999999999</v>
      </c>
      <c r="M29" s="28">
        <f>((L23*M23)+(L24*M24)+(L25*M25)+(L26*M26)+(L27*M27)+(L28*M28))/L29</f>
        <v>1.5675632775916333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J29:L29 H29:I29 F29:G29 D29:E29 C29 C15:D15 E15:F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37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27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42549.999999999993</v>
      </c>
      <c r="C13" s="23">
        <f t="shared" si="0"/>
        <v>4.6689895393654535</v>
      </c>
      <c r="D13" s="22">
        <f t="shared" si="0"/>
        <v>340144.5</v>
      </c>
      <c r="E13" s="23">
        <f t="shared" si="0"/>
        <v>1.7647941715947193</v>
      </c>
      <c r="F13" s="22">
        <f t="shared" si="0"/>
        <v>19104.900000000001</v>
      </c>
      <c r="G13" s="23">
        <f t="shared" si="0"/>
        <v>0.33464343702400956</v>
      </c>
    </row>
    <row r="14" spans="1:7" x14ac:dyDescent="0.2">
      <c r="A14" s="24" t="s">
        <v>12</v>
      </c>
      <c r="B14" s="25">
        <f t="shared" ref="B14:G14" si="1">H29</f>
        <v>613.70000000000005</v>
      </c>
      <c r="C14" s="26">
        <f t="shared" si="1"/>
        <v>4.117283363206778</v>
      </c>
      <c r="D14" s="25">
        <f t="shared" si="1"/>
        <v>14992.2</v>
      </c>
      <c r="E14" s="26">
        <f t="shared" si="1"/>
        <v>2.119978828991075</v>
      </c>
      <c r="F14" s="25">
        <f t="shared" si="1"/>
        <v>2550.1999999999998</v>
      </c>
      <c r="G14" s="26">
        <f t="shared" si="1"/>
        <v>0.21199999999999999</v>
      </c>
    </row>
    <row r="15" spans="1:7" s="17" customFormat="1" x14ac:dyDescent="0.2">
      <c r="A15" s="18" t="s">
        <v>13</v>
      </c>
      <c r="B15" s="27">
        <f>SUM(B13:B14)</f>
        <v>43163.69999999999</v>
      </c>
      <c r="C15" s="28">
        <f>((B13*C13)+(B14*C14))/B15</f>
        <v>4.6611453999541288</v>
      </c>
      <c r="D15" s="27">
        <f>SUM(D13:D14)</f>
        <v>355136.7</v>
      </c>
      <c r="E15" s="28">
        <f>((D13*E13)+(D14*E14))/D15</f>
        <v>1.7797883961302787</v>
      </c>
      <c r="F15" s="27">
        <f>SUM(F13:F14)</f>
        <v>21655.100000000002</v>
      </c>
      <c r="G15" s="28">
        <f>((F13*G13)+(F14*G14))/F15</f>
        <v>0.32020040544721567</v>
      </c>
    </row>
    <row r="18" spans="1:13" s="17" customFormat="1" ht="15.75" x14ac:dyDescent="0.25">
      <c r="A18" s="16" t="s">
        <v>28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18028.8</v>
      </c>
      <c r="C23" s="23">
        <v>4.2130000000000001</v>
      </c>
      <c r="D23" s="22">
        <v>77168</v>
      </c>
      <c r="E23" s="23">
        <v>1.3620000000000001</v>
      </c>
      <c r="F23" s="22">
        <v>0</v>
      </c>
      <c r="G23" s="29">
        <v>0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11568.1</v>
      </c>
      <c r="C24" s="26">
        <v>4.774</v>
      </c>
      <c r="D24" s="25">
        <v>75711.100000000006</v>
      </c>
      <c r="E24" s="26">
        <v>1.625</v>
      </c>
      <c r="F24" s="25">
        <v>521.1</v>
      </c>
      <c r="G24" s="26">
        <v>0.79</v>
      </c>
      <c r="H24" s="25">
        <v>22.6</v>
      </c>
      <c r="I24" s="26">
        <v>4.6500000000000004</v>
      </c>
      <c r="J24" s="25">
        <v>0</v>
      </c>
      <c r="K24" s="30">
        <v>0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5520.1</v>
      </c>
      <c r="C25" s="26">
        <v>5.2489999999999997</v>
      </c>
      <c r="D25" s="25">
        <v>77788.5</v>
      </c>
      <c r="E25" s="26">
        <v>2.0640000000000001</v>
      </c>
      <c r="F25" s="31">
        <v>5215.2</v>
      </c>
      <c r="G25" s="32">
        <v>0.28699999999999998</v>
      </c>
      <c r="H25" s="25">
        <v>0</v>
      </c>
      <c r="I25" s="30">
        <v>0</v>
      </c>
      <c r="J25" s="25">
        <v>29.4</v>
      </c>
      <c r="K25" s="26">
        <v>2.1880000000000002</v>
      </c>
      <c r="L25" s="25">
        <v>0</v>
      </c>
      <c r="M25" s="30">
        <v>0</v>
      </c>
    </row>
    <row r="26" spans="1:13" x14ac:dyDescent="0.2">
      <c r="A26" s="24" t="s">
        <v>18</v>
      </c>
      <c r="B26" s="25">
        <v>1586.2</v>
      </c>
      <c r="C26" s="26">
        <v>6.3029999999999999</v>
      </c>
      <c r="D26" s="25">
        <v>17661.400000000001</v>
      </c>
      <c r="E26" s="26">
        <v>1.8740000000000001</v>
      </c>
      <c r="F26" s="25">
        <v>8152.5</v>
      </c>
      <c r="G26" s="26">
        <v>0.29099999999999998</v>
      </c>
      <c r="H26" s="25">
        <v>0.6</v>
      </c>
      <c r="I26" s="26">
        <v>5.5730000000000004</v>
      </c>
      <c r="J26" s="25">
        <v>2381.1</v>
      </c>
      <c r="K26" s="26">
        <v>1.7649999999999999</v>
      </c>
      <c r="L26" s="25">
        <v>0</v>
      </c>
      <c r="M26" s="30">
        <v>0</v>
      </c>
    </row>
    <row r="27" spans="1:13" x14ac:dyDescent="0.2">
      <c r="A27" s="24" t="s">
        <v>19</v>
      </c>
      <c r="B27" s="25">
        <v>2803.2</v>
      </c>
      <c r="C27" s="26">
        <v>4.8920000000000003</v>
      </c>
      <c r="D27" s="25">
        <v>64718</v>
      </c>
      <c r="E27" s="26">
        <v>2.12</v>
      </c>
      <c r="F27" s="25">
        <v>5216.1000000000004</v>
      </c>
      <c r="G27" s="26">
        <v>0.40500000000000003</v>
      </c>
      <c r="H27" s="25">
        <v>576</v>
      </c>
      <c r="I27" s="26">
        <v>4.0590000000000002</v>
      </c>
      <c r="J27" s="25">
        <v>12581.7</v>
      </c>
      <c r="K27" s="26">
        <v>2.1869999999999998</v>
      </c>
      <c r="L27" s="25">
        <v>2550.1999999999998</v>
      </c>
      <c r="M27" s="26">
        <v>0.21199999999999999</v>
      </c>
    </row>
    <row r="28" spans="1:13" x14ac:dyDescent="0.2">
      <c r="A28" s="33" t="s">
        <v>20</v>
      </c>
      <c r="B28" s="34">
        <v>3043.6</v>
      </c>
      <c r="C28" s="35">
        <v>4.8620000000000001</v>
      </c>
      <c r="D28" s="34">
        <v>27097.5</v>
      </c>
      <c r="E28" s="35">
        <v>1.524</v>
      </c>
      <c r="F28" s="34">
        <v>0</v>
      </c>
      <c r="G28" s="36">
        <v>0</v>
      </c>
      <c r="H28" s="34">
        <v>14.5</v>
      </c>
      <c r="I28" s="35">
        <v>5.5419999999999998</v>
      </c>
      <c r="J28" s="34">
        <v>0</v>
      </c>
      <c r="K28" s="36">
        <v>0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42549.999999999993</v>
      </c>
      <c r="C29" s="28">
        <f>((B23*C23)+(B24*C24)+(B25*C25)+(B26*C26)+(B27*C27)+(B28*C28))/B29</f>
        <v>4.6689895393654535</v>
      </c>
      <c r="D29" s="27">
        <f>SUM(D23:D28)</f>
        <v>340144.5</v>
      </c>
      <c r="E29" s="28">
        <f>((D23*E23)+(D24*E24)+(D25*E25)+(D26*E26)+(D27*E27)+(D28*E28))/D29</f>
        <v>1.7647941715947193</v>
      </c>
      <c r="F29" s="27">
        <f>SUM(F23:F28)</f>
        <v>19104.900000000001</v>
      </c>
      <c r="G29" s="28">
        <f>((F23*G23)+(F24*G24)+(F25*G25)+(F26*G26)+(F27*G27)+(F28*G28))/F29</f>
        <v>0.33464343702400956</v>
      </c>
      <c r="H29" s="27">
        <f>SUM(H23:H28)</f>
        <v>613.70000000000005</v>
      </c>
      <c r="I29" s="28">
        <f>((H23*I23)+(H24*I24)+(H25*I25)+(H26*I26)+(H27*I27)+(H28*I28))/H29</f>
        <v>4.117283363206778</v>
      </c>
      <c r="J29" s="27">
        <f>SUM(J23:J28)</f>
        <v>14992.2</v>
      </c>
      <c r="K29" s="28">
        <f>((J23*K23)+(J24*K24)+(J25*K25)+(J26*K26)+(J27*K27)+(J28*K28))/J29</f>
        <v>2.119978828991075</v>
      </c>
      <c r="L29" s="27">
        <f>SUM(L23:L28)</f>
        <v>2550.1999999999998</v>
      </c>
      <c r="M29" s="28">
        <f>((L23*M23)+(L24*M24)+(L25*M25)+(L26*M26)+(L27*M27)+(L28*M28))/L29</f>
        <v>0.21199999999999999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29:D29 E29:F29 G29:H29 I29:J29 K29:L29 D15:F15 C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40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29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24878.6</v>
      </c>
      <c r="C13" s="23">
        <f t="shared" si="0"/>
        <v>4.6092803815327237</v>
      </c>
      <c r="D13" s="22">
        <f t="shared" si="0"/>
        <v>328323.8</v>
      </c>
      <c r="E13" s="23">
        <f t="shared" si="0"/>
        <v>1.9172096582702811</v>
      </c>
      <c r="F13" s="22">
        <f t="shared" si="0"/>
        <v>39360.699999999997</v>
      </c>
      <c r="G13" s="23">
        <f t="shared" si="0"/>
        <v>0.39825150467344334</v>
      </c>
    </row>
    <row r="14" spans="1:7" x14ac:dyDescent="0.2">
      <c r="A14" s="24" t="s">
        <v>12</v>
      </c>
      <c r="B14" s="25">
        <f t="shared" ref="B14:G14" si="1">H29</f>
        <v>491.9</v>
      </c>
      <c r="C14" s="26">
        <f t="shared" si="1"/>
        <v>4.3074657450701359</v>
      </c>
      <c r="D14" s="25">
        <f t="shared" si="1"/>
        <v>13958.300000000001</v>
      </c>
      <c r="E14" s="26">
        <f t="shared" si="1"/>
        <v>2.1934611449818386</v>
      </c>
      <c r="F14" s="25">
        <f t="shared" si="1"/>
        <v>4182.1000000000004</v>
      </c>
      <c r="G14" s="26">
        <f t="shared" si="1"/>
        <v>0.28999999999999998</v>
      </c>
    </row>
    <row r="15" spans="1:7" s="17" customFormat="1" x14ac:dyDescent="0.2">
      <c r="A15" s="18" t="s">
        <v>13</v>
      </c>
      <c r="B15" s="27">
        <f>SUM(B13:B14)</f>
        <v>25370.5</v>
      </c>
      <c r="C15" s="28">
        <f>((B13*C13)+(B14*C14))/B15</f>
        <v>4.6034286001458389</v>
      </c>
      <c r="D15" s="27">
        <f>SUM(D13:D14)</f>
        <v>342282.1</v>
      </c>
      <c r="E15" s="28">
        <f>((D13*E13)+(D14*E14))/D15</f>
        <v>1.9284752229228468</v>
      </c>
      <c r="F15" s="27">
        <f>SUM(F13:F14)</f>
        <v>43542.799999999996</v>
      </c>
      <c r="G15" s="28">
        <f>((F13*G13)+(F14*G14))/F15</f>
        <v>0.38785440991392378</v>
      </c>
    </row>
    <row r="18" spans="1:13" s="17" customFormat="1" ht="15.75" x14ac:dyDescent="0.25">
      <c r="A18" s="16" t="s">
        <v>30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13908.9</v>
      </c>
      <c r="C23" s="23">
        <v>4.1879999999999997</v>
      </c>
      <c r="D23" s="22">
        <v>75820.899999999994</v>
      </c>
      <c r="E23" s="23">
        <v>1.496</v>
      </c>
      <c r="F23" s="22">
        <v>302.8</v>
      </c>
      <c r="G23" s="23">
        <v>1.218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7033.8</v>
      </c>
      <c r="C24" s="26">
        <v>4.95</v>
      </c>
      <c r="D24" s="25">
        <v>74136</v>
      </c>
      <c r="E24" s="26">
        <v>1.8069999999999999</v>
      </c>
      <c r="F24" s="25">
        <v>607.5</v>
      </c>
      <c r="G24" s="26">
        <v>0.83099999999999996</v>
      </c>
      <c r="H24" s="25">
        <v>0</v>
      </c>
      <c r="I24" s="30">
        <v>0</v>
      </c>
      <c r="J24" s="25">
        <v>0</v>
      </c>
      <c r="K24" s="30">
        <v>0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1032</v>
      </c>
      <c r="C25" s="26">
        <v>5.6</v>
      </c>
      <c r="D25" s="25">
        <v>74859.100000000006</v>
      </c>
      <c r="E25" s="26">
        <v>2.2360000000000002</v>
      </c>
      <c r="F25" s="31">
        <v>6085.6</v>
      </c>
      <c r="G25" s="32">
        <v>0.34699999999999998</v>
      </c>
      <c r="H25" s="25">
        <v>0</v>
      </c>
      <c r="I25" s="30">
        <v>0</v>
      </c>
      <c r="J25" s="25">
        <v>29.4</v>
      </c>
      <c r="K25" s="26">
        <v>2.351</v>
      </c>
      <c r="L25" s="25">
        <v>0</v>
      </c>
      <c r="M25" s="30">
        <v>0</v>
      </c>
    </row>
    <row r="26" spans="1:13" x14ac:dyDescent="0.2">
      <c r="A26" s="24" t="s">
        <v>18</v>
      </c>
      <c r="B26" s="25">
        <v>683.1</v>
      </c>
      <c r="C26" s="26">
        <v>6.7169999999999996</v>
      </c>
      <c r="D26" s="25">
        <v>17161</v>
      </c>
      <c r="E26" s="26">
        <v>2.0840000000000001</v>
      </c>
      <c r="F26" s="25">
        <v>9755.1</v>
      </c>
      <c r="G26" s="26">
        <v>0.39</v>
      </c>
      <c r="H26" s="25">
        <v>0.5</v>
      </c>
      <c r="I26" s="26">
        <v>5.7480000000000002</v>
      </c>
      <c r="J26" s="25">
        <v>2273.8000000000002</v>
      </c>
      <c r="K26" s="26">
        <v>1.958</v>
      </c>
      <c r="L26" s="25">
        <v>0</v>
      </c>
      <c r="M26" s="30">
        <v>0</v>
      </c>
    </row>
    <row r="27" spans="1:13" x14ac:dyDescent="0.2">
      <c r="A27" s="24" t="s">
        <v>19</v>
      </c>
      <c r="B27" s="25">
        <v>1135.3</v>
      </c>
      <c r="C27" s="26">
        <v>4.7949999999999999</v>
      </c>
      <c r="D27" s="25">
        <v>60596.2</v>
      </c>
      <c r="E27" s="26">
        <v>2.2349999999999999</v>
      </c>
      <c r="F27" s="25">
        <v>20015.099999999999</v>
      </c>
      <c r="G27" s="26">
        <v>0.36499999999999999</v>
      </c>
      <c r="H27" s="25">
        <v>491.4</v>
      </c>
      <c r="I27" s="26">
        <v>4.306</v>
      </c>
      <c r="J27" s="25">
        <v>11655.1</v>
      </c>
      <c r="K27" s="26">
        <v>2.2389999999999999</v>
      </c>
      <c r="L27" s="25">
        <v>4182.1000000000004</v>
      </c>
      <c r="M27" s="26">
        <v>0.28999999999999998</v>
      </c>
    </row>
    <row r="28" spans="1:13" x14ac:dyDescent="0.2">
      <c r="A28" s="33" t="s">
        <v>20</v>
      </c>
      <c r="B28" s="34">
        <v>1085.5</v>
      </c>
      <c r="C28" s="35">
        <v>5.3369999999999997</v>
      </c>
      <c r="D28" s="34">
        <v>25750.6</v>
      </c>
      <c r="E28" s="35">
        <v>1.6890000000000001</v>
      </c>
      <c r="F28" s="34">
        <v>2594.6</v>
      </c>
      <c r="G28" s="35">
        <v>0.60899999999999999</v>
      </c>
      <c r="H28" s="34">
        <v>0</v>
      </c>
      <c r="I28" s="36">
        <v>0</v>
      </c>
      <c r="J28" s="34">
        <v>0</v>
      </c>
      <c r="K28" s="36">
        <v>0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24878.6</v>
      </c>
      <c r="C29" s="28">
        <f>((B23*C23)+(B24*C24)+(B25*C25)+(B26*C26)+(B27*C27)+(B28*C28))/B29</f>
        <v>4.6092803815327237</v>
      </c>
      <c r="D29" s="27">
        <f>SUM(D23:D28)</f>
        <v>328323.8</v>
      </c>
      <c r="E29" s="28">
        <f>((D23*E23)+(D24*E24)+(D25*E25)+(D26*E26)+(D27*E27)+(D28*E28))/D29</f>
        <v>1.9172096582702811</v>
      </c>
      <c r="F29" s="27">
        <f>SUM(F23:F28)</f>
        <v>39360.699999999997</v>
      </c>
      <c r="G29" s="28">
        <f>((F23*G23)+(F24*G24)+(F25*G25)+(F26*G26)+(F27*G27)+(F28*G28))/F29</f>
        <v>0.39825150467344334</v>
      </c>
      <c r="H29" s="27">
        <f>SUM(H23:H28)</f>
        <v>491.9</v>
      </c>
      <c r="I29" s="28">
        <f>((H23*I23)+(H24*I24)+(H25*I25)+(H26*I26)+(H27*I27)+(H28*I28))/H29</f>
        <v>4.3074657450701359</v>
      </c>
      <c r="J29" s="27">
        <f>SUM(J23:J28)</f>
        <v>13958.300000000001</v>
      </c>
      <c r="K29" s="28">
        <f>((J23*K23)+(J24*K24)+(J25*K25)+(J26*K26)+(J27*K27)+(J28*K28))/J29</f>
        <v>2.1934611449818386</v>
      </c>
      <c r="L29" s="27">
        <f>SUM(L23:L28)</f>
        <v>4182.1000000000004</v>
      </c>
      <c r="M29" s="28">
        <f>((L23*M23)+(L24*M24)+(L25*M25)+(L26*M26)+(L27*M27)+(L28*M28))/L29</f>
        <v>0.28999999999999998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J29:L29 H29:I29 F29:G29 D29:E29 C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43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31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15322</v>
      </c>
      <c r="C13" s="23">
        <f t="shared" si="0"/>
        <v>4.4821581255710745</v>
      </c>
      <c r="D13" s="22">
        <f t="shared" si="0"/>
        <v>315464.3</v>
      </c>
      <c r="E13" s="23">
        <f t="shared" si="0"/>
        <v>2.0733600042857465</v>
      </c>
      <c r="F13" s="22">
        <f t="shared" si="0"/>
        <v>77879.299999999988</v>
      </c>
      <c r="G13" s="23">
        <f t="shared" si="0"/>
        <v>0.35978720147715765</v>
      </c>
    </row>
    <row r="14" spans="1:7" x14ac:dyDescent="0.2">
      <c r="A14" s="24" t="s">
        <v>12</v>
      </c>
      <c r="B14" s="25">
        <f t="shared" ref="B14:G14" si="1">H29</f>
        <v>415.5</v>
      </c>
      <c r="C14" s="26">
        <f t="shared" si="1"/>
        <v>4.5790746089049339</v>
      </c>
      <c r="D14" s="25">
        <f t="shared" si="1"/>
        <v>12889.900000000001</v>
      </c>
      <c r="E14" s="26">
        <f t="shared" si="1"/>
        <v>2.2474943948362669</v>
      </c>
      <c r="F14" s="25">
        <f t="shared" si="1"/>
        <v>7732.1</v>
      </c>
      <c r="G14" s="26">
        <f t="shared" si="1"/>
        <v>0.34439374814086732</v>
      </c>
    </row>
    <row r="15" spans="1:7" s="17" customFormat="1" x14ac:dyDescent="0.2">
      <c r="A15" s="18" t="s">
        <v>13</v>
      </c>
      <c r="B15" s="27">
        <f>SUM(B13:B14)</f>
        <v>15737.5</v>
      </c>
      <c r="C15" s="28">
        <f>((B13*C13)+(B14*C14))/B15</f>
        <v>4.48471690548054</v>
      </c>
      <c r="D15" s="27">
        <f>SUM(D13:D14)</f>
        <v>328354.2</v>
      </c>
      <c r="E15" s="28">
        <f>((D13*E13)+(D14*E14))/D15</f>
        <v>2.080195838518283</v>
      </c>
      <c r="F15" s="27">
        <f>SUM(F13:F14)</f>
        <v>85611.4</v>
      </c>
      <c r="G15" s="28">
        <f>((F13*G13)+(F14*G14))/F15</f>
        <v>0.35839692260610156</v>
      </c>
    </row>
    <row r="18" spans="1:13" s="17" customFormat="1" ht="15.75" x14ac:dyDescent="0.25">
      <c r="A18" s="16" t="s">
        <v>32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10274.1</v>
      </c>
      <c r="C23" s="23">
        <v>4.1459999999999999</v>
      </c>
      <c r="D23" s="22">
        <v>74416.5</v>
      </c>
      <c r="E23" s="23">
        <v>1.6319999999999999</v>
      </c>
      <c r="F23" s="22">
        <v>6278</v>
      </c>
      <c r="G23" s="23">
        <v>0.20200000000000001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4146.8999999999996</v>
      </c>
      <c r="C24" s="26">
        <v>4.8550000000000004</v>
      </c>
      <c r="D24" s="25">
        <v>72492.100000000006</v>
      </c>
      <c r="E24" s="26">
        <v>1.9910000000000001</v>
      </c>
      <c r="F24" s="25">
        <v>10169</v>
      </c>
      <c r="G24" s="26">
        <v>0.28299999999999997</v>
      </c>
      <c r="H24" s="25">
        <v>0</v>
      </c>
      <c r="I24" s="30">
        <v>0</v>
      </c>
      <c r="J24" s="25">
        <v>0</v>
      </c>
      <c r="K24" s="30">
        <v>0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320.10000000000002</v>
      </c>
      <c r="C25" s="26">
        <v>7.2249999999999996</v>
      </c>
      <c r="D25" s="25">
        <v>71073.7</v>
      </c>
      <c r="E25" s="26">
        <v>2.4169999999999998</v>
      </c>
      <c r="F25" s="31">
        <v>11000.5</v>
      </c>
      <c r="G25" s="32">
        <v>0.33500000000000002</v>
      </c>
      <c r="H25" s="25">
        <v>0</v>
      </c>
      <c r="I25" s="30">
        <v>0</v>
      </c>
      <c r="J25" s="25">
        <v>29.3</v>
      </c>
      <c r="K25" s="26">
        <v>2.8759999999999999</v>
      </c>
      <c r="L25" s="25">
        <v>0</v>
      </c>
      <c r="M25" s="30">
        <v>0</v>
      </c>
    </row>
    <row r="26" spans="1:13" x14ac:dyDescent="0.2">
      <c r="A26" s="24" t="s">
        <v>18</v>
      </c>
      <c r="B26" s="25">
        <v>63.8</v>
      </c>
      <c r="C26" s="26">
        <v>8.5990000000000002</v>
      </c>
      <c r="D26" s="25">
        <v>16599.2</v>
      </c>
      <c r="E26" s="26">
        <v>2.2949999999999999</v>
      </c>
      <c r="F26" s="25">
        <v>18417.599999999999</v>
      </c>
      <c r="G26" s="26">
        <v>0.34</v>
      </c>
      <c r="H26" s="25">
        <v>0.1</v>
      </c>
      <c r="I26" s="26">
        <v>4.8890000000000002</v>
      </c>
      <c r="J26" s="25">
        <v>1968.4</v>
      </c>
      <c r="K26" s="26">
        <v>2.0139999999999998</v>
      </c>
      <c r="L26" s="25">
        <v>595.29999999999995</v>
      </c>
      <c r="M26" s="26">
        <v>0.46899999999999997</v>
      </c>
    </row>
    <row r="27" spans="1:13" x14ac:dyDescent="0.2">
      <c r="A27" s="24" t="s">
        <v>19</v>
      </c>
      <c r="B27" s="25">
        <v>292</v>
      </c>
      <c r="C27" s="26">
        <v>5.7690000000000001</v>
      </c>
      <c r="D27" s="25">
        <v>55491.199999999997</v>
      </c>
      <c r="E27" s="26">
        <v>2.3319999999999999</v>
      </c>
      <c r="F27" s="25">
        <v>28038.3</v>
      </c>
      <c r="G27" s="26">
        <v>0.41899999999999998</v>
      </c>
      <c r="H27" s="25">
        <v>415.4</v>
      </c>
      <c r="I27" s="26">
        <v>4.5789999999999997</v>
      </c>
      <c r="J27" s="25">
        <v>10892.2</v>
      </c>
      <c r="K27" s="26">
        <v>2.2879999999999998</v>
      </c>
      <c r="L27" s="25">
        <v>7136.8</v>
      </c>
      <c r="M27" s="26">
        <v>0.33400000000000002</v>
      </c>
    </row>
    <row r="28" spans="1:13" x14ac:dyDescent="0.2">
      <c r="A28" s="33" t="s">
        <v>20</v>
      </c>
      <c r="B28" s="34">
        <v>225.1</v>
      </c>
      <c r="C28" s="35">
        <v>6.22</v>
      </c>
      <c r="D28" s="34">
        <v>25391.599999999999</v>
      </c>
      <c r="E28" s="35">
        <v>1.93</v>
      </c>
      <c r="F28" s="34">
        <v>3975.9</v>
      </c>
      <c r="G28" s="35">
        <v>0.54800000000000004</v>
      </c>
      <c r="H28" s="34">
        <v>0</v>
      </c>
      <c r="I28" s="36">
        <v>0</v>
      </c>
      <c r="J28" s="34">
        <v>0</v>
      </c>
      <c r="K28" s="36">
        <v>0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15322</v>
      </c>
      <c r="C29" s="28">
        <f>((B23*C23)+(B24*C24)+(B25*C25)+(B26*C26)+(B27*C27)+(B28*C28))/B29</f>
        <v>4.4821581255710745</v>
      </c>
      <c r="D29" s="27">
        <f>SUM(D23:D28)</f>
        <v>315464.3</v>
      </c>
      <c r="E29" s="28">
        <f>((D23*E23)+(D24*E24)+(D25*E25)+(D26*E26)+(D27*E27)+(D28*E28))/D29</f>
        <v>2.0733600042857465</v>
      </c>
      <c r="F29" s="27">
        <f>SUM(F23:F28)</f>
        <v>77879.299999999988</v>
      </c>
      <c r="G29" s="28">
        <f>((F23*G23)+(F24*G24)+(F25*G25)+(F26*G26)+(F27*G27)+(F28*G28))/F29</f>
        <v>0.35978720147715765</v>
      </c>
      <c r="H29" s="27">
        <f>SUM(H23:H28)</f>
        <v>415.5</v>
      </c>
      <c r="I29" s="28">
        <f>((H23*I23)+(H24*I24)+(H25*I25)+(H26*I26)+(H27*I27)+(H28*I28))/H29</f>
        <v>4.5790746089049339</v>
      </c>
      <c r="J29" s="27">
        <f>SUM(J23:J28)</f>
        <v>12889.900000000001</v>
      </c>
      <c r="K29" s="28">
        <f>((J23*K23)+(J24*K24)+(J25*K25)+(J26*K26)+(J27*K27)+(J28*K28))/J29</f>
        <v>2.2474943948362669</v>
      </c>
      <c r="L29" s="27">
        <f>SUM(L23:L28)</f>
        <v>7732.1</v>
      </c>
      <c r="M29" s="28">
        <f>((L23*M23)+(L24*M24)+(L25*M25)+(L26*M26)+(L27*M27)+(L28*M28))/L29</f>
        <v>0.34439374814086732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29:D29 E29:F29 G29:H29 I29:J29 K29:L29 D15:F15 C1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46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33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9256.3000000000029</v>
      </c>
      <c r="C13" s="23">
        <f t="shared" si="0"/>
        <v>4.2550371854844791</v>
      </c>
      <c r="D13" s="22">
        <f t="shared" si="0"/>
        <v>295582.89999999997</v>
      </c>
      <c r="E13" s="23">
        <f t="shared" si="0"/>
        <v>2.2331357483805725</v>
      </c>
      <c r="F13" s="22">
        <f t="shared" si="0"/>
        <v>133993.59999999998</v>
      </c>
      <c r="G13" s="23">
        <f t="shared" si="0"/>
        <v>0.37724512290139234</v>
      </c>
    </row>
    <row r="14" spans="1:7" x14ac:dyDescent="0.2">
      <c r="A14" s="24" t="s">
        <v>12</v>
      </c>
      <c r="B14" s="25">
        <f t="shared" ref="B14:G14" si="1">H29</f>
        <v>298.40000000000003</v>
      </c>
      <c r="C14" s="26">
        <f t="shared" si="1"/>
        <v>4.7911196380697048</v>
      </c>
      <c r="D14" s="25">
        <f t="shared" si="1"/>
        <v>12218</v>
      </c>
      <c r="E14" s="26">
        <f t="shared" si="1"/>
        <v>2.2990450155508269</v>
      </c>
      <c r="F14" s="25">
        <f t="shared" si="1"/>
        <v>9167.9</v>
      </c>
      <c r="G14" s="26">
        <f t="shared" si="1"/>
        <v>0.48494006260975792</v>
      </c>
    </row>
    <row r="15" spans="1:7" s="17" customFormat="1" x14ac:dyDescent="0.2">
      <c r="A15" s="18" t="s">
        <v>13</v>
      </c>
      <c r="B15" s="27">
        <f>SUM(B13:B14)</f>
        <v>9554.7000000000025</v>
      </c>
      <c r="C15" s="28">
        <f>((B13*C13)+(B14*C14))/B15</f>
        <v>4.2717794174594692</v>
      </c>
      <c r="D15" s="27">
        <f>SUM(D13:D14)</f>
        <v>307800.89999999997</v>
      </c>
      <c r="E15" s="28">
        <f>((D13*E13)+(D14*E14))/D15</f>
        <v>2.2357519831813351</v>
      </c>
      <c r="F15" s="27">
        <f>SUM(F13:F14)</f>
        <v>143161.49999999997</v>
      </c>
      <c r="G15" s="28">
        <f>((F13*G13)+(F14*G14))/F15</f>
        <v>0.38414178462785042</v>
      </c>
    </row>
    <row r="18" spans="1:13" s="17" customFormat="1" ht="15.75" x14ac:dyDescent="0.25">
      <c r="A18" s="16" t="s">
        <v>34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6902.3</v>
      </c>
      <c r="C23" s="23">
        <v>3.984</v>
      </c>
      <c r="D23" s="22">
        <v>72662.3</v>
      </c>
      <c r="E23" s="23">
        <v>1.792</v>
      </c>
      <c r="F23" s="22">
        <v>24066.9</v>
      </c>
      <c r="G23" s="23">
        <v>0.222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2155.4</v>
      </c>
      <c r="C24" s="26">
        <v>4.7850000000000001</v>
      </c>
      <c r="D24" s="25">
        <v>68154.2</v>
      </c>
      <c r="E24" s="26">
        <v>2.1179999999999999</v>
      </c>
      <c r="F24" s="25">
        <v>27964</v>
      </c>
      <c r="G24" s="26">
        <v>0.30099999999999999</v>
      </c>
      <c r="H24" s="25">
        <v>0</v>
      </c>
      <c r="I24" s="30">
        <v>0</v>
      </c>
      <c r="J24" s="25">
        <v>0</v>
      </c>
      <c r="K24" s="30">
        <v>0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22.7</v>
      </c>
      <c r="C25" s="26">
        <v>14.314</v>
      </c>
      <c r="D25" s="25">
        <v>65439.4</v>
      </c>
      <c r="E25" s="26">
        <v>2.621</v>
      </c>
      <c r="F25" s="31">
        <v>19401</v>
      </c>
      <c r="G25" s="32">
        <v>0.32600000000000001</v>
      </c>
      <c r="H25" s="25">
        <v>0</v>
      </c>
      <c r="I25" s="30">
        <v>0</v>
      </c>
      <c r="J25" s="25">
        <v>29.2</v>
      </c>
      <c r="K25" s="26">
        <v>3.448</v>
      </c>
      <c r="L25" s="25">
        <v>0</v>
      </c>
      <c r="M25" s="30">
        <v>0</v>
      </c>
    </row>
    <row r="26" spans="1:13" x14ac:dyDescent="0.2">
      <c r="A26" s="24" t="s">
        <v>18</v>
      </c>
      <c r="B26" s="25">
        <v>28.6</v>
      </c>
      <c r="C26" s="26">
        <v>12.669</v>
      </c>
      <c r="D26" s="25">
        <v>15417.9</v>
      </c>
      <c r="E26" s="26">
        <v>2.4990000000000001</v>
      </c>
      <c r="F26" s="25">
        <v>24590</v>
      </c>
      <c r="G26" s="26">
        <v>0.38700000000000001</v>
      </c>
      <c r="H26" s="25">
        <v>0.1</v>
      </c>
      <c r="I26" s="26">
        <v>5.1479999999999997</v>
      </c>
      <c r="J26" s="25">
        <v>1760.1</v>
      </c>
      <c r="K26" s="26">
        <v>2.2210000000000001</v>
      </c>
      <c r="L26" s="25">
        <v>987</v>
      </c>
      <c r="M26" s="26">
        <v>0.443</v>
      </c>
    </row>
    <row r="27" spans="1:13" x14ac:dyDescent="0.2">
      <c r="A27" s="24" t="s">
        <v>19</v>
      </c>
      <c r="B27" s="25">
        <v>117.6</v>
      </c>
      <c r="C27" s="26">
        <v>5.14</v>
      </c>
      <c r="D27" s="25">
        <v>49401.5</v>
      </c>
      <c r="E27" s="26">
        <v>2.4609999999999999</v>
      </c>
      <c r="F27" s="25">
        <v>32612.9</v>
      </c>
      <c r="G27" s="26">
        <v>0.54700000000000004</v>
      </c>
      <c r="H27" s="25">
        <v>298.3</v>
      </c>
      <c r="I27" s="26">
        <v>4.7910000000000004</v>
      </c>
      <c r="J27" s="25">
        <v>10428.700000000001</v>
      </c>
      <c r="K27" s="26">
        <v>2.3090000000000002</v>
      </c>
      <c r="L27" s="25">
        <v>8180.9</v>
      </c>
      <c r="M27" s="26">
        <v>0.49</v>
      </c>
    </row>
    <row r="28" spans="1:13" x14ac:dyDescent="0.2">
      <c r="A28" s="33" t="s">
        <v>20</v>
      </c>
      <c r="B28" s="34">
        <v>29.7</v>
      </c>
      <c r="C28" s="35">
        <v>9.4890000000000008</v>
      </c>
      <c r="D28" s="34">
        <v>24507.599999999999</v>
      </c>
      <c r="E28" s="35">
        <v>2.1989999999999998</v>
      </c>
      <c r="F28" s="34">
        <v>5358.8</v>
      </c>
      <c r="G28" s="35">
        <v>0.57999999999999996</v>
      </c>
      <c r="H28" s="34">
        <v>0</v>
      </c>
      <c r="I28" s="36">
        <v>0</v>
      </c>
      <c r="J28" s="34">
        <v>0</v>
      </c>
      <c r="K28" s="36">
        <v>0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9256.3000000000029</v>
      </c>
      <c r="C29" s="28">
        <f>((B23*C23)+(B24*C24)+(B25*C25)+(B26*C26)+(B27*C27)+(B28*C28))/B29</f>
        <v>4.2550371854844791</v>
      </c>
      <c r="D29" s="27">
        <f>SUM(D23:D28)</f>
        <v>295582.89999999997</v>
      </c>
      <c r="E29" s="28">
        <f>((D23*E23)+(D24*E24)+(D25*E25)+(D26*E26)+(D27*E27)+(D28*E28))/D29</f>
        <v>2.2331357483805725</v>
      </c>
      <c r="F29" s="27">
        <f>SUM(F23:F28)</f>
        <v>133993.59999999998</v>
      </c>
      <c r="G29" s="28">
        <f>((F23*G23)+(F24*G24)+(F25*G25)+(F26*G26)+(F27*G27)+(F28*G28))/F29</f>
        <v>0.37724512290139234</v>
      </c>
      <c r="H29" s="27">
        <f>SUM(H23:H28)</f>
        <v>298.40000000000003</v>
      </c>
      <c r="I29" s="28">
        <f>((H23*I23)+(H24*I24)+(H25*I25)+(H26*I26)+(H27*I27)+(H28*I28))/H29</f>
        <v>4.7911196380697048</v>
      </c>
      <c r="J29" s="27">
        <f>SUM(J23:J28)</f>
        <v>12218</v>
      </c>
      <c r="K29" s="28">
        <f>((J23*K23)+(J24*K24)+(J25*K25)+(J26*K26)+(J27*K27)+(J28*K28))/J29</f>
        <v>2.2990450155508269</v>
      </c>
      <c r="L29" s="27">
        <f>SUM(L23:L28)</f>
        <v>9167.9</v>
      </c>
      <c r="M29" s="28">
        <f>((L23*M23)+(L24*M24)+(L25*M25)+(L26*M26)+(L27*M27)+(L28*M28))/L29</f>
        <v>0.48494006260975792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D29:F29 C29 G29:H29 I29:J29 K29:L29 C15:D15 E15:F1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49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35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5880</v>
      </c>
      <c r="C13" s="23">
        <f t="shared" si="0"/>
        <v>4.366211156462585</v>
      </c>
      <c r="D13" s="22">
        <f t="shared" si="0"/>
        <v>274587.40000000002</v>
      </c>
      <c r="E13" s="23">
        <f t="shared" si="0"/>
        <v>2.4304751317795357</v>
      </c>
      <c r="F13" s="22">
        <f t="shared" si="0"/>
        <v>168542.69999999998</v>
      </c>
      <c r="G13" s="23">
        <f t="shared" si="0"/>
        <v>0.44473972115078253</v>
      </c>
    </row>
    <row r="14" spans="1:7" x14ac:dyDescent="0.2">
      <c r="A14" s="24" t="s">
        <v>12</v>
      </c>
      <c r="B14" s="25">
        <f t="shared" ref="B14:G14" si="1">H29</f>
        <v>199</v>
      </c>
      <c r="C14" s="26">
        <f t="shared" si="1"/>
        <v>5.1909999999999998</v>
      </c>
      <c r="D14" s="25">
        <f t="shared" si="1"/>
        <v>10587.4</v>
      </c>
      <c r="E14" s="26">
        <f t="shared" si="1"/>
        <v>2.5424237867654007</v>
      </c>
      <c r="F14" s="25">
        <f t="shared" si="1"/>
        <v>11144.9</v>
      </c>
      <c r="G14" s="26">
        <f t="shared" si="1"/>
        <v>0.81138039820904628</v>
      </c>
    </row>
    <row r="15" spans="1:7" s="17" customFormat="1" x14ac:dyDescent="0.2">
      <c r="A15" s="18" t="s">
        <v>13</v>
      </c>
      <c r="B15" s="27">
        <f>SUM(B13:B14)</f>
        <v>6079</v>
      </c>
      <c r="C15" s="28">
        <f>((B13*C13)+(B14*C14))/B15</f>
        <v>4.3932111531501894</v>
      </c>
      <c r="D15" s="27">
        <f>SUM(D13:D14)</f>
        <v>285174.80000000005</v>
      </c>
      <c r="E15" s="28">
        <f>((D13*E13)+(D14*E14))/D15</f>
        <v>2.4346313376918296</v>
      </c>
      <c r="F15" s="27">
        <f>SUM(F13:F14)</f>
        <v>179687.59999999998</v>
      </c>
      <c r="G15" s="28">
        <f>((F13*G13)+(F14*G14))/F15</f>
        <v>0.46748015333278425</v>
      </c>
    </row>
    <row r="18" spans="1:13" s="17" customFormat="1" ht="15.75" x14ac:dyDescent="0.25">
      <c r="A18" s="16" t="s">
        <v>36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5004.3999999999996</v>
      </c>
      <c r="C23" s="23">
        <v>4.1879999999999997</v>
      </c>
      <c r="D23" s="22">
        <v>71019</v>
      </c>
      <c r="E23" s="23">
        <v>2.0270000000000001</v>
      </c>
      <c r="F23" s="22">
        <v>33909</v>
      </c>
      <c r="G23" s="23">
        <v>0.27100000000000002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764.5</v>
      </c>
      <c r="C24" s="26">
        <v>5.3630000000000004</v>
      </c>
      <c r="D24" s="25">
        <v>64342.5</v>
      </c>
      <c r="E24" s="26">
        <v>2.3029999999999999</v>
      </c>
      <c r="F24" s="25">
        <v>34627.4</v>
      </c>
      <c r="G24" s="26">
        <v>0.36199999999999999</v>
      </c>
      <c r="H24" s="25">
        <v>0</v>
      </c>
      <c r="I24" s="30">
        <v>0</v>
      </c>
      <c r="J24" s="25">
        <v>0</v>
      </c>
      <c r="K24" s="30">
        <v>0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0</v>
      </c>
      <c r="C25" s="30">
        <v>0</v>
      </c>
      <c r="D25" s="25">
        <v>59674.3</v>
      </c>
      <c r="E25" s="26">
        <v>2.8</v>
      </c>
      <c r="F25" s="31">
        <v>22118.400000000001</v>
      </c>
      <c r="G25" s="32">
        <v>0.40799999999999997</v>
      </c>
      <c r="H25" s="25">
        <v>0</v>
      </c>
      <c r="I25" s="30">
        <v>0</v>
      </c>
      <c r="J25" s="25">
        <v>29</v>
      </c>
      <c r="K25" s="26">
        <v>4.3819999999999997</v>
      </c>
      <c r="L25" s="25">
        <v>0</v>
      </c>
      <c r="M25" s="30">
        <v>0</v>
      </c>
    </row>
    <row r="26" spans="1:13" x14ac:dyDescent="0.2">
      <c r="A26" s="24" t="s">
        <v>18</v>
      </c>
      <c r="B26" s="25">
        <v>8.3000000000000007</v>
      </c>
      <c r="C26" s="26">
        <v>11.919</v>
      </c>
      <c r="D26" s="25">
        <v>13486.2</v>
      </c>
      <c r="E26" s="26">
        <v>2.6539999999999999</v>
      </c>
      <c r="F26" s="25">
        <v>32431.1</v>
      </c>
      <c r="G26" s="26">
        <v>0.441</v>
      </c>
      <c r="H26" s="25">
        <v>0</v>
      </c>
      <c r="I26" s="30">
        <v>0</v>
      </c>
      <c r="J26" s="25">
        <v>1207.5999999999999</v>
      </c>
      <c r="K26" s="26">
        <v>2.246</v>
      </c>
      <c r="L26" s="25">
        <v>2320</v>
      </c>
      <c r="M26" s="26">
        <v>0.98399999999999999</v>
      </c>
    </row>
    <row r="27" spans="1:13" x14ac:dyDescent="0.2">
      <c r="A27" s="24" t="s">
        <v>19</v>
      </c>
      <c r="B27" s="25">
        <v>102.8</v>
      </c>
      <c r="C27" s="26">
        <v>5.0190000000000001</v>
      </c>
      <c r="D27" s="25">
        <v>42491.5</v>
      </c>
      <c r="E27" s="26">
        <v>2.63</v>
      </c>
      <c r="F27" s="25">
        <v>36991.699999999997</v>
      </c>
      <c r="G27" s="26">
        <v>0.67300000000000004</v>
      </c>
      <c r="H27" s="25">
        <v>199</v>
      </c>
      <c r="I27" s="26">
        <v>5.1909999999999998</v>
      </c>
      <c r="J27" s="25">
        <v>9350.7999999999993</v>
      </c>
      <c r="K27" s="26">
        <v>2.5750000000000002</v>
      </c>
      <c r="L27" s="25">
        <v>8824.9</v>
      </c>
      <c r="M27" s="26">
        <v>0.76600000000000001</v>
      </c>
    </row>
    <row r="28" spans="1:13" x14ac:dyDescent="0.2">
      <c r="A28" s="33" t="s">
        <v>20</v>
      </c>
      <c r="B28" s="34">
        <v>0</v>
      </c>
      <c r="C28" s="36">
        <v>0</v>
      </c>
      <c r="D28" s="34">
        <v>23573.9</v>
      </c>
      <c r="E28" s="35">
        <v>2.5710000000000002</v>
      </c>
      <c r="F28" s="34">
        <v>8465.1</v>
      </c>
      <c r="G28" s="35">
        <v>0.59199999999999997</v>
      </c>
      <c r="H28" s="34">
        <v>0</v>
      </c>
      <c r="I28" s="36">
        <v>0</v>
      </c>
      <c r="J28" s="34">
        <v>0</v>
      </c>
      <c r="K28" s="36">
        <v>0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5880</v>
      </c>
      <c r="C29" s="28">
        <f>((B23*C23)+(B24*C24)+(B25*C25)+(B26*C26)+(B27*C27)+(B28*C28))/B29</f>
        <v>4.366211156462585</v>
      </c>
      <c r="D29" s="27">
        <f>SUM(D23:D28)</f>
        <v>274587.40000000002</v>
      </c>
      <c r="E29" s="28">
        <f>((D23*E23)+(D24*E24)+(D25*E25)+(D26*E26)+(D27*E27)+(D28*E28))/D29</f>
        <v>2.4304751317795357</v>
      </c>
      <c r="F29" s="27">
        <f>SUM(F23:F28)</f>
        <v>168542.69999999998</v>
      </c>
      <c r="G29" s="28">
        <f>((F23*G23)+(F24*G24)+(F25*G25)+(F26*G26)+(F27*G27)+(F28*G28))/F29</f>
        <v>0.44473972115078253</v>
      </c>
      <c r="H29" s="27">
        <f>SUM(H23:H28)</f>
        <v>199</v>
      </c>
      <c r="I29" s="28">
        <f>((H23*I23)+(H24*I24)+(H25*I25)+(H26*I26)+(H27*I27)+(H28*I28))/H29</f>
        <v>5.1909999999999998</v>
      </c>
      <c r="J29" s="27">
        <f>SUM(J23:J28)</f>
        <v>10587.4</v>
      </c>
      <c r="K29" s="28">
        <f>((J23*K23)+(J24*K24)+(J25*K25)+(J26*K26)+(J27*K27)+(J28*K28))/J29</f>
        <v>2.5424237867654007</v>
      </c>
      <c r="L29" s="27">
        <f>SUM(L23:L28)</f>
        <v>11144.9</v>
      </c>
      <c r="M29" s="28">
        <f>((L23*M23)+(L24*M24)+(L25*M25)+(L26*M26)+(L27*M27)+(L28*M28))/L29</f>
        <v>0.81138039820904628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C29:D29 E29:F29 G29:H29 I29:J29 K29:L2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23B21-79B0-4319-8C23-2940A8073ABE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52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38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3802.8999999999996</v>
      </c>
      <c r="C13" s="23">
        <f t="shared" si="0"/>
        <v>4.7324046385653062</v>
      </c>
      <c r="D13" s="22">
        <f t="shared" si="0"/>
        <v>249406.1</v>
      </c>
      <c r="E13" s="23">
        <f t="shared" si="0"/>
        <v>2.7443572879733091</v>
      </c>
      <c r="F13" s="22">
        <f t="shared" si="0"/>
        <v>197285.1</v>
      </c>
      <c r="G13" s="23">
        <f t="shared" si="0"/>
        <v>0.56947521683087055</v>
      </c>
    </row>
    <row r="14" spans="1:7" x14ac:dyDescent="0.2">
      <c r="A14" s="24" t="s">
        <v>12</v>
      </c>
      <c r="B14" s="25">
        <f t="shared" ref="B14:G14" si="1">H29</f>
        <v>122.6</v>
      </c>
      <c r="C14" s="26">
        <f t="shared" si="1"/>
        <v>5.798</v>
      </c>
      <c r="D14" s="25">
        <f t="shared" si="1"/>
        <v>9472.4</v>
      </c>
      <c r="E14" s="26">
        <f t="shared" si="1"/>
        <v>2.8992664688991177</v>
      </c>
      <c r="F14" s="25">
        <f t="shared" si="1"/>
        <v>12465.3</v>
      </c>
      <c r="G14" s="26">
        <f t="shared" si="1"/>
        <v>0.98422039581879284</v>
      </c>
    </row>
    <row r="15" spans="1:7" s="17" customFormat="1" x14ac:dyDescent="0.2">
      <c r="A15" s="18" t="s">
        <v>13</v>
      </c>
      <c r="B15" s="27">
        <f>SUM(B13:B14)</f>
        <v>3925.4999999999995</v>
      </c>
      <c r="C15" s="28">
        <f>((B13*C13)+(B14*C14))/B15</f>
        <v>4.7656849828047392</v>
      </c>
      <c r="D15" s="27">
        <f>SUM(D13:D14)</f>
        <v>258878.5</v>
      </c>
      <c r="E15" s="28">
        <f>((D13*E13)+(D14*E14))/D15</f>
        <v>2.7500254362567769</v>
      </c>
      <c r="F15" s="27">
        <f>SUM(F13:F14)</f>
        <v>209750.39999999999</v>
      </c>
      <c r="G15" s="28">
        <f>((F13*G13)+(F14*G14))/F15</f>
        <v>0.59412319404396829</v>
      </c>
    </row>
    <row r="18" spans="1:13" s="17" customFormat="1" ht="15.75" x14ac:dyDescent="0.25">
      <c r="A18" s="16" t="s">
        <v>39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3453.1</v>
      </c>
      <c r="C23" s="23">
        <v>4.585</v>
      </c>
      <c r="D23" s="22">
        <v>67266.8</v>
      </c>
      <c r="E23" s="23">
        <v>2.4239999999999999</v>
      </c>
      <c r="F23" s="22">
        <v>47684.7</v>
      </c>
      <c r="G23" s="23">
        <v>0.35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338.5</v>
      </c>
      <c r="C24" s="26">
        <v>6.0049999999999999</v>
      </c>
      <c r="D24" s="25">
        <v>59026.2</v>
      </c>
      <c r="E24" s="26">
        <v>2.6339999999999999</v>
      </c>
      <c r="F24" s="25">
        <v>40417.5</v>
      </c>
      <c r="G24" s="26">
        <v>0.48799999999999999</v>
      </c>
      <c r="H24" s="25">
        <v>0</v>
      </c>
      <c r="I24" s="30">
        <v>0</v>
      </c>
      <c r="J24" s="25">
        <v>0</v>
      </c>
      <c r="K24" s="30">
        <v>0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0</v>
      </c>
      <c r="C25" s="30">
        <v>0</v>
      </c>
      <c r="D25" s="25">
        <v>52159.199999999997</v>
      </c>
      <c r="E25" s="26">
        <v>3.03</v>
      </c>
      <c r="F25" s="31">
        <v>26606.3</v>
      </c>
      <c r="G25" s="32">
        <v>0.51500000000000001</v>
      </c>
      <c r="H25" s="25">
        <v>0</v>
      </c>
      <c r="I25" s="30">
        <v>0</v>
      </c>
      <c r="J25" s="25">
        <v>27.5</v>
      </c>
      <c r="K25" s="26">
        <v>5.5650000000000004</v>
      </c>
      <c r="L25" s="25">
        <v>0</v>
      </c>
      <c r="M25" s="30">
        <v>0</v>
      </c>
    </row>
    <row r="26" spans="1:13" x14ac:dyDescent="0.2">
      <c r="A26" s="24" t="s">
        <v>18</v>
      </c>
      <c r="B26" s="25">
        <v>7.2</v>
      </c>
      <c r="C26" s="26">
        <v>12.27</v>
      </c>
      <c r="D26" s="25">
        <v>12010.5</v>
      </c>
      <c r="E26" s="26">
        <v>2.81</v>
      </c>
      <c r="F26" s="25">
        <v>34353</v>
      </c>
      <c r="G26" s="26">
        <v>0.57899999999999996</v>
      </c>
      <c r="H26" s="25">
        <v>0</v>
      </c>
      <c r="I26" s="30">
        <v>0</v>
      </c>
      <c r="J26" s="25">
        <v>1460.5</v>
      </c>
      <c r="K26" s="26">
        <v>2.9380000000000002</v>
      </c>
      <c r="L26" s="25">
        <v>2117</v>
      </c>
      <c r="M26" s="26">
        <v>0.73599999999999999</v>
      </c>
    </row>
    <row r="27" spans="1:13" x14ac:dyDescent="0.2">
      <c r="A27" s="24" t="s">
        <v>19</v>
      </c>
      <c r="B27" s="25">
        <v>4.0999999999999996</v>
      </c>
      <c r="C27" s="26">
        <v>10.576000000000001</v>
      </c>
      <c r="D27" s="25">
        <v>37434.300000000003</v>
      </c>
      <c r="E27" s="26">
        <v>2.9660000000000002</v>
      </c>
      <c r="F27" s="25">
        <v>39712.199999999997</v>
      </c>
      <c r="G27" s="26">
        <v>0.90400000000000003</v>
      </c>
      <c r="H27" s="25">
        <v>122.6</v>
      </c>
      <c r="I27" s="26">
        <v>5.798</v>
      </c>
      <c r="J27" s="25">
        <v>7984.4</v>
      </c>
      <c r="K27" s="26">
        <v>2.883</v>
      </c>
      <c r="L27" s="25">
        <v>10348.299999999999</v>
      </c>
      <c r="M27" s="26">
        <v>1.0349999999999999</v>
      </c>
    </row>
    <row r="28" spans="1:13" x14ac:dyDescent="0.2">
      <c r="A28" s="33" t="s">
        <v>20</v>
      </c>
      <c r="B28" s="34">
        <v>0</v>
      </c>
      <c r="C28" s="36">
        <v>0</v>
      </c>
      <c r="D28" s="34">
        <v>21509.1</v>
      </c>
      <c r="E28" s="35">
        <v>2.9340000000000002</v>
      </c>
      <c r="F28" s="34">
        <v>8511.4</v>
      </c>
      <c r="G28" s="35">
        <v>0.75700000000000001</v>
      </c>
      <c r="H28" s="34">
        <v>0</v>
      </c>
      <c r="I28" s="36">
        <v>0</v>
      </c>
      <c r="J28" s="34">
        <v>0</v>
      </c>
      <c r="K28" s="36">
        <v>0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3802.8999999999996</v>
      </c>
      <c r="C29" s="28">
        <f>((B23*C23)+(B24*C24)+(B25*C25)+(B26*C26)+(B27*C27)+(B28*C28))/B29</f>
        <v>4.7324046385653062</v>
      </c>
      <c r="D29" s="27">
        <f>SUM(D23:D28)</f>
        <v>249406.1</v>
      </c>
      <c r="E29" s="28">
        <f>((D23*E23)+(D24*E24)+(D25*E25)+(D26*E26)+(D27*E27)+(D28*E28))/D29</f>
        <v>2.7443572879733091</v>
      </c>
      <c r="F29" s="27">
        <f>SUM(F23:F28)</f>
        <v>197285.1</v>
      </c>
      <c r="G29" s="28">
        <f>((F23*G23)+(F24*G24)+(F25*G25)+(F26*G26)+(F27*G27)+(F28*G28))/F29</f>
        <v>0.56947521683087055</v>
      </c>
      <c r="H29" s="27">
        <f>SUM(H23:H28)</f>
        <v>122.6</v>
      </c>
      <c r="I29" s="28">
        <f>((H23*I23)+(H24*I24)+(H25*I25)+(H26*I26)+(H27*I27)+(H28*I28))/H29</f>
        <v>5.798</v>
      </c>
      <c r="J29" s="27">
        <f>SUM(J23:J28)</f>
        <v>9472.4</v>
      </c>
      <c r="K29" s="28">
        <f>((J23*K23)+(J24*K24)+(J25*K25)+(J26*K26)+(J27*K27)+(J28*K28))/J29</f>
        <v>2.8992664688991177</v>
      </c>
      <c r="L29" s="27">
        <f>SUM(L23:L28)</f>
        <v>12465.3</v>
      </c>
      <c r="M29" s="28">
        <f>((L23*M23)+(L24*M24)+(L25*M25)+(L26*M26)+(L27*M27)+(L28*M28))/L29</f>
        <v>0.98422039581879284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29:D29 E29:F29 G29:H29 I29:J29 K29:L29 D15:F15 C1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5A18-2F1B-47C6-9417-0A3AD802C900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55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41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1013.6999999999999</v>
      </c>
      <c r="C13" s="23">
        <f t="shared" si="0"/>
        <v>5.2641736213869983</v>
      </c>
      <c r="D13" s="22">
        <f t="shared" si="0"/>
        <v>217054.5</v>
      </c>
      <c r="E13" s="23">
        <f t="shared" si="0"/>
        <v>3.0515681734310975</v>
      </c>
      <c r="F13" s="22">
        <f t="shared" si="0"/>
        <v>251340.00000000003</v>
      </c>
      <c r="G13" s="23">
        <f t="shared" si="0"/>
        <v>0.71663728893132794</v>
      </c>
    </row>
    <row r="14" spans="1:7" x14ac:dyDescent="0.2">
      <c r="A14" s="24" t="s">
        <v>12</v>
      </c>
      <c r="B14" s="25">
        <f t="shared" ref="B14:G14" si="1">H29</f>
        <v>48.7</v>
      </c>
      <c r="C14" s="26">
        <f t="shared" si="1"/>
        <v>6.9669999999999987</v>
      </c>
      <c r="D14" s="25">
        <f t="shared" si="1"/>
        <v>7376.1</v>
      </c>
      <c r="E14" s="26">
        <f t="shared" si="1"/>
        <v>3.2015643632814088</v>
      </c>
      <c r="F14" s="25">
        <f t="shared" si="1"/>
        <v>13565.3</v>
      </c>
      <c r="G14" s="26">
        <f t="shared" si="1"/>
        <v>1.2994582943244899</v>
      </c>
    </row>
    <row r="15" spans="1:7" s="17" customFormat="1" x14ac:dyDescent="0.2">
      <c r="A15" s="18" t="s">
        <v>13</v>
      </c>
      <c r="B15" s="27">
        <f>SUM(B13:B14)</f>
        <v>1062.3999999999999</v>
      </c>
      <c r="C15" s="28">
        <f>((B13*C13)+(B14*C14))/B15</f>
        <v>5.3422305158132541</v>
      </c>
      <c r="D15" s="27">
        <f>SUM(D13:D14)</f>
        <v>224430.6</v>
      </c>
      <c r="E15" s="28">
        <f>((D13*E13)+(D14*E14))/D15</f>
        <v>3.0564979240798715</v>
      </c>
      <c r="F15" s="27">
        <f>SUM(F13:F14)</f>
        <v>264905.30000000005</v>
      </c>
      <c r="G15" s="28">
        <f>((F13*G13)+(F14*G14))/F15</f>
        <v>0.74648245165347749</v>
      </c>
    </row>
    <row r="18" spans="1:13" s="17" customFormat="1" ht="15.75" x14ac:dyDescent="0.25">
      <c r="A18" s="16" t="s">
        <v>42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985.6</v>
      </c>
      <c r="C23" s="23">
        <v>5.0810000000000004</v>
      </c>
      <c r="D23" s="22">
        <v>62286.3</v>
      </c>
      <c r="E23" s="23">
        <v>2.8010000000000002</v>
      </c>
      <c r="F23" s="22">
        <v>54663</v>
      </c>
      <c r="G23" s="23">
        <v>0.48599999999999999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17.399999999999999</v>
      </c>
      <c r="C24" s="26">
        <v>11.545999999999999</v>
      </c>
      <c r="D24" s="25">
        <v>51869.2</v>
      </c>
      <c r="E24" s="26">
        <v>2.9670000000000001</v>
      </c>
      <c r="F24" s="25">
        <v>55034.1</v>
      </c>
      <c r="G24" s="26">
        <v>0.61199999999999999</v>
      </c>
      <c r="H24" s="25">
        <v>0</v>
      </c>
      <c r="I24" s="30">
        <v>0</v>
      </c>
      <c r="J24" s="25">
        <v>0</v>
      </c>
      <c r="K24" s="30">
        <v>0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0</v>
      </c>
      <c r="C25" s="30">
        <v>0</v>
      </c>
      <c r="D25" s="25">
        <v>43659.9</v>
      </c>
      <c r="E25" s="26">
        <v>3.2130000000000001</v>
      </c>
      <c r="F25" s="31">
        <v>37213.599999999999</v>
      </c>
      <c r="G25" s="32">
        <v>0.61099999999999999</v>
      </c>
      <c r="H25" s="25">
        <v>0</v>
      </c>
      <c r="I25" s="30">
        <v>0</v>
      </c>
      <c r="J25" s="25">
        <v>0</v>
      </c>
      <c r="K25" s="30">
        <v>0</v>
      </c>
      <c r="L25" s="25">
        <v>0</v>
      </c>
      <c r="M25" s="30">
        <v>0</v>
      </c>
    </row>
    <row r="26" spans="1:13" x14ac:dyDescent="0.2">
      <c r="A26" s="24" t="s">
        <v>18</v>
      </c>
      <c r="B26" s="25">
        <v>6.8</v>
      </c>
      <c r="C26" s="26">
        <v>12.693</v>
      </c>
      <c r="D26" s="25">
        <v>10020.1</v>
      </c>
      <c r="E26" s="26">
        <v>2.9420000000000002</v>
      </c>
      <c r="F26" s="25">
        <v>41819.5</v>
      </c>
      <c r="G26" s="26">
        <v>0.75</v>
      </c>
      <c r="H26" s="25">
        <v>0</v>
      </c>
      <c r="I26" s="30">
        <v>0</v>
      </c>
      <c r="J26" s="25">
        <v>1126.0999999999999</v>
      </c>
      <c r="K26" s="26">
        <v>3.3490000000000002</v>
      </c>
      <c r="L26" s="25">
        <v>2102.3000000000002</v>
      </c>
      <c r="M26" s="26">
        <v>1.1819999999999999</v>
      </c>
    </row>
    <row r="27" spans="1:13" x14ac:dyDescent="0.2">
      <c r="A27" s="24" t="s">
        <v>19</v>
      </c>
      <c r="B27" s="25">
        <v>3.9</v>
      </c>
      <c r="C27" s="26">
        <v>10.576000000000001</v>
      </c>
      <c r="D27" s="25">
        <v>30885.9</v>
      </c>
      <c r="E27" s="26">
        <v>3.3759999999999999</v>
      </c>
      <c r="F27" s="25">
        <v>48410.6</v>
      </c>
      <c r="G27" s="26">
        <v>1.1479999999999999</v>
      </c>
      <c r="H27" s="25">
        <v>48.7</v>
      </c>
      <c r="I27" s="26">
        <v>6.9669999999999996</v>
      </c>
      <c r="J27" s="25">
        <v>6250</v>
      </c>
      <c r="K27" s="26">
        <v>3.1749999999999998</v>
      </c>
      <c r="L27" s="25">
        <v>11463</v>
      </c>
      <c r="M27" s="26">
        <v>1.321</v>
      </c>
    </row>
    <row r="28" spans="1:13" x14ac:dyDescent="0.2">
      <c r="A28" s="33" t="s">
        <v>20</v>
      </c>
      <c r="B28" s="34">
        <v>0</v>
      </c>
      <c r="C28" s="36">
        <v>0</v>
      </c>
      <c r="D28" s="34">
        <v>18333.099999999999</v>
      </c>
      <c r="E28" s="35">
        <v>3.2709999999999999</v>
      </c>
      <c r="F28" s="34">
        <v>14199.2</v>
      </c>
      <c r="G28" s="35">
        <v>0.71799999999999997</v>
      </c>
      <c r="H28" s="34">
        <v>0</v>
      </c>
      <c r="I28" s="36">
        <v>0</v>
      </c>
      <c r="J28" s="34">
        <v>0</v>
      </c>
      <c r="K28" s="36">
        <v>0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1013.6999999999999</v>
      </c>
      <c r="C29" s="28">
        <f>((B23*C23)+(B24*C24)+(B25*C25)+(B26*C26)+(B27*C27)+(B28*C28))/B29</f>
        <v>5.2641736213869983</v>
      </c>
      <c r="D29" s="27">
        <f>SUM(D23:D28)</f>
        <v>217054.5</v>
      </c>
      <c r="E29" s="28">
        <f>((D23*E23)+(D24*E24)+(D25*E25)+(D26*E26)+(D27*E27)+(D28*E28))/D29</f>
        <v>3.0515681734310975</v>
      </c>
      <c r="F29" s="27">
        <f>SUM(F23:F28)</f>
        <v>251340.00000000003</v>
      </c>
      <c r="G29" s="28">
        <f>((F23*G23)+(F24*G24)+(F25*G25)+(F26*G26)+(F27*G27)+(F28*G28))/F29</f>
        <v>0.71663728893132794</v>
      </c>
      <c r="H29" s="27">
        <f>SUM(H23:H28)</f>
        <v>48.7</v>
      </c>
      <c r="I29" s="28">
        <f>((H23*I23)+(H24*I24)+(H25*I25)+(H26*I26)+(H27*I27)+(H28*I28))/H29</f>
        <v>6.9669999999999987</v>
      </c>
      <c r="J29" s="27">
        <f>SUM(J23:J28)</f>
        <v>7376.1</v>
      </c>
      <c r="K29" s="28">
        <f>((J23*K23)+(J24*K24)+(J25*K25)+(J26*K26)+(J27*K27)+(J28*K28))/J29</f>
        <v>3.2015643632814088</v>
      </c>
      <c r="L29" s="27">
        <f>SUM(L23:L28)</f>
        <v>13565.3</v>
      </c>
      <c r="M29" s="28">
        <f>((L23*M23)+(L24*M24)+(L25*M25)+(L26*M26)+(L27*M27)+(L28*M28))/L29</f>
        <v>1.2994582943244899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C15:D15 E15:F15 C29:D29 E29:F29 G29:H29 I29:J29 K29:L2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8966-73D5-4701-8867-4F6ADBA0BBD3}">
  <dimension ref="A1:M34"/>
  <sheetViews>
    <sheetView workbookViewId="0">
      <selection activeCell="A6" sqref="A6"/>
    </sheetView>
  </sheetViews>
  <sheetFormatPr baseColWidth="10" defaultRowHeight="12.75" x14ac:dyDescent="0.2"/>
  <cols>
    <col min="1" max="1" width="19.42578125" style="15" customWidth="1"/>
    <col min="2" max="13" width="8.7109375" style="15" customWidth="1"/>
    <col min="14" max="16384" width="11.42578125" style="15"/>
  </cols>
  <sheetData>
    <row r="1" spans="1:7" s="4" customFormat="1" ht="27.75" x14ac:dyDescent="0.4">
      <c r="A1" s="1" t="s">
        <v>24</v>
      </c>
      <c r="B1" s="2"/>
      <c r="C1" s="3"/>
      <c r="D1" s="3"/>
      <c r="E1" s="3"/>
      <c r="F1" s="3"/>
      <c r="G1" s="3"/>
    </row>
    <row r="2" spans="1:7" s="7" customFormat="1" ht="18" x14ac:dyDescent="0.25">
      <c r="A2" s="4" t="s">
        <v>0</v>
      </c>
      <c r="B2" s="5"/>
      <c r="C2" s="6"/>
      <c r="D2" s="6"/>
      <c r="E2" s="6"/>
      <c r="F2" s="6"/>
      <c r="G2" s="6"/>
    </row>
    <row r="3" spans="1:7" s="8" customFormat="1" x14ac:dyDescent="0.2">
      <c r="B3" s="9"/>
      <c r="C3" s="10"/>
      <c r="D3" s="10"/>
      <c r="E3" s="10"/>
      <c r="F3" s="10"/>
      <c r="G3" s="10"/>
    </row>
    <row r="4" spans="1:7" s="8" customFormat="1" x14ac:dyDescent="0.2">
      <c r="A4" s="11" t="s">
        <v>1</v>
      </c>
      <c r="B4" s="9"/>
      <c r="C4" s="10"/>
      <c r="D4" s="10"/>
      <c r="E4" s="10"/>
      <c r="F4" s="10"/>
      <c r="G4" s="10"/>
    </row>
    <row r="5" spans="1:7" x14ac:dyDescent="0.2">
      <c r="A5" s="12" t="s">
        <v>56</v>
      </c>
      <c r="B5" s="13"/>
      <c r="C5" s="14"/>
      <c r="D5" s="14"/>
      <c r="E5" s="14"/>
      <c r="F5" s="14"/>
      <c r="G5" s="14"/>
    </row>
    <row r="8" spans="1:7" s="17" customFormat="1" ht="15.75" x14ac:dyDescent="0.25">
      <c r="A8" s="16" t="s">
        <v>44</v>
      </c>
    </row>
    <row r="9" spans="1:7" x14ac:dyDescent="0.2">
      <c r="A9" s="15" t="s">
        <v>2</v>
      </c>
    </row>
    <row r="10" spans="1:7" x14ac:dyDescent="0.2">
      <c r="B10" s="41" t="s">
        <v>3</v>
      </c>
      <c r="C10" s="42"/>
      <c r="D10" s="42"/>
      <c r="E10" s="42"/>
      <c r="F10" s="42"/>
      <c r="G10" s="43"/>
    </row>
    <row r="11" spans="1:7" x14ac:dyDescent="0.2">
      <c r="B11" s="39" t="s">
        <v>4</v>
      </c>
      <c r="C11" s="40"/>
      <c r="D11" s="39" t="s">
        <v>5</v>
      </c>
      <c r="E11" s="40"/>
      <c r="F11" s="39" t="s">
        <v>6</v>
      </c>
      <c r="G11" s="40"/>
    </row>
    <row r="12" spans="1:7" s="17" customFormat="1" x14ac:dyDescent="0.2">
      <c r="A12" s="18" t="s">
        <v>7</v>
      </c>
      <c r="B12" s="19" t="s">
        <v>8</v>
      </c>
      <c r="C12" s="20" t="s">
        <v>9</v>
      </c>
      <c r="D12" s="19" t="s">
        <v>8</v>
      </c>
      <c r="E12" s="20" t="s">
        <v>10</v>
      </c>
      <c r="F12" s="19" t="s">
        <v>8</v>
      </c>
      <c r="G12" s="20" t="s">
        <v>10</v>
      </c>
    </row>
    <row r="13" spans="1:7" x14ac:dyDescent="0.2">
      <c r="A13" s="21" t="s">
        <v>11</v>
      </c>
      <c r="B13" s="22">
        <f t="shared" ref="B13:G13" si="0">B29</f>
        <v>583.59999999999991</v>
      </c>
      <c r="C13" s="23">
        <f t="shared" si="0"/>
        <v>3.2056250856751207</v>
      </c>
      <c r="D13" s="22">
        <f t="shared" si="0"/>
        <v>180381.90000000002</v>
      </c>
      <c r="E13" s="23">
        <f t="shared" si="0"/>
        <v>3.3013366424236579</v>
      </c>
      <c r="F13" s="22">
        <f t="shared" si="0"/>
        <v>290316.10000000003</v>
      </c>
      <c r="G13" s="23">
        <f t="shared" si="0"/>
        <v>0.90273288047063183</v>
      </c>
    </row>
    <row r="14" spans="1:7" x14ac:dyDescent="0.2">
      <c r="A14" s="24" t="s">
        <v>12</v>
      </c>
      <c r="B14" s="25">
        <f t="shared" ref="B14:G14" si="1">H29</f>
        <v>44.8</v>
      </c>
      <c r="C14" s="26">
        <f t="shared" si="1"/>
        <v>7.13</v>
      </c>
      <c r="D14" s="25">
        <f t="shared" si="1"/>
        <v>5596.4</v>
      </c>
      <c r="E14" s="26">
        <f t="shared" si="1"/>
        <v>3.28514702308627</v>
      </c>
      <c r="F14" s="25">
        <f t="shared" si="1"/>
        <v>16243.7</v>
      </c>
      <c r="G14" s="26">
        <f t="shared" si="1"/>
        <v>1.3752089425438785</v>
      </c>
    </row>
    <row r="15" spans="1:7" s="17" customFormat="1" x14ac:dyDescent="0.2">
      <c r="A15" s="18" t="s">
        <v>13</v>
      </c>
      <c r="B15" s="27">
        <f>SUM(B13:B14)</f>
        <v>628.39999999999986</v>
      </c>
      <c r="C15" s="28">
        <f>((B13*C13)+(B14*C14))/B15</f>
        <v>3.4854022915340561</v>
      </c>
      <c r="D15" s="27">
        <f>SUM(D13:D14)</f>
        <v>185978.30000000002</v>
      </c>
      <c r="E15" s="28">
        <f>((D13*E13)+(D14*E14))/D15</f>
        <v>3.3008494695348869</v>
      </c>
      <c r="F15" s="27">
        <f>SUM(F13:F14)</f>
        <v>306559.80000000005</v>
      </c>
      <c r="G15" s="28">
        <f>((F13*G13)+(F14*G14))/F15</f>
        <v>0.92776799404227162</v>
      </c>
    </row>
    <row r="18" spans="1:13" s="17" customFormat="1" ht="15.75" x14ac:dyDescent="0.25">
      <c r="A18" s="16" t="s">
        <v>45</v>
      </c>
    </row>
    <row r="19" spans="1:13" x14ac:dyDescent="0.2">
      <c r="A19" s="15" t="s">
        <v>2</v>
      </c>
    </row>
    <row r="20" spans="1:13" x14ac:dyDescent="0.2">
      <c r="B20" s="41" t="s">
        <v>11</v>
      </c>
      <c r="C20" s="42"/>
      <c r="D20" s="42"/>
      <c r="E20" s="42"/>
      <c r="F20" s="42"/>
      <c r="G20" s="43"/>
      <c r="H20" s="41" t="s">
        <v>12</v>
      </c>
      <c r="I20" s="42"/>
      <c r="J20" s="42"/>
      <c r="K20" s="42"/>
      <c r="L20" s="42"/>
      <c r="M20" s="43"/>
    </row>
    <row r="21" spans="1:13" x14ac:dyDescent="0.2">
      <c r="B21" s="39" t="s">
        <v>4</v>
      </c>
      <c r="C21" s="40"/>
      <c r="D21" s="39" t="s">
        <v>5</v>
      </c>
      <c r="E21" s="40"/>
      <c r="F21" s="39" t="s">
        <v>6</v>
      </c>
      <c r="G21" s="40"/>
      <c r="H21" s="39" t="s">
        <v>4</v>
      </c>
      <c r="I21" s="40"/>
      <c r="J21" s="39" t="s">
        <v>5</v>
      </c>
      <c r="K21" s="40"/>
      <c r="L21" s="39" t="s">
        <v>6</v>
      </c>
      <c r="M21" s="40"/>
    </row>
    <row r="22" spans="1:13" s="17" customFormat="1" x14ac:dyDescent="0.2">
      <c r="A22" s="18" t="s">
        <v>14</v>
      </c>
      <c r="B22" s="19" t="s">
        <v>8</v>
      </c>
      <c r="C22" s="20" t="s">
        <v>9</v>
      </c>
      <c r="D22" s="19" t="s">
        <v>8</v>
      </c>
      <c r="E22" s="20" t="s">
        <v>10</v>
      </c>
      <c r="F22" s="19" t="s">
        <v>8</v>
      </c>
      <c r="G22" s="20" t="s">
        <v>10</v>
      </c>
      <c r="H22" s="19" t="s">
        <v>8</v>
      </c>
      <c r="I22" s="20" t="s">
        <v>9</v>
      </c>
      <c r="J22" s="19" t="s">
        <v>8</v>
      </c>
      <c r="K22" s="20" t="s">
        <v>10</v>
      </c>
      <c r="L22" s="19" t="s">
        <v>8</v>
      </c>
      <c r="M22" s="20" t="s">
        <v>10</v>
      </c>
    </row>
    <row r="23" spans="1:13" x14ac:dyDescent="0.2">
      <c r="A23" s="21" t="s">
        <v>15</v>
      </c>
      <c r="B23" s="22">
        <v>250.9</v>
      </c>
      <c r="C23" s="23">
        <v>6.0810000000000004</v>
      </c>
      <c r="D23" s="22">
        <v>54506.9</v>
      </c>
      <c r="E23" s="23">
        <v>3.1070000000000002</v>
      </c>
      <c r="F23" s="22">
        <v>60044.9</v>
      </c>
      <c r="G23" s="23">
        <v>0.65800000000000003</v>
      </c>
      <c r="H23" s="22">
        <v>0</v>
      </c>
      <c r="I23" s="29">
        <v>0</v>
      </c>
      <c r="J23" s="22">
        <v>0</v>
      </c>
      <c r="K23" s="29">
        <v>0</v>
      </c>
      <c r="L23" s="22">
        <v>0</v>
      </c>
      <c r="M23" s="29">
        <v>0</v>
      </c>
    </row>
    <row r="24" spans="1:13" x14ac:dyDescent="0.2">
      <c r="A24" s="24" t="s">
        <v>16</v>
      </c>
      <c r="B24" s="25">
        <v>323.89999999999998</v>
      </c>
      <c r="C24" s="26">
        <v>0.72499999999999998</v>
      </c>
      <c r="D24" s="25">
        <v>43119.8</v>
      </c>
      <c r="E24" s="26">
        <v>3.2080000000000002</v>
      </c>
      <c r="F24" s="25">
        <v>64099.199999999997</v>
      </c>
      <c r="G24" s="26">
        <v>0.80500000000000005</v>
      </c>
      <c r="H24" s="25">
        <v>0</v>
      </c>
      <c r="I24" s="30">
        <v>0</v>
      </c>
      <c r="J24" s="25">
        <v>0</v>
      </c>
      <c r="K24" s="30">
        <v>0</v>
      </c>
      <c r="L24" s="25">
        <v>0</v>
      </c>
      <c r="M24" s="30">
        <v>0</v>
      </c>
    </row>
    <row r="25" spans="1:13" x14ac:dyDescent="0.2">
      <c r="A25" s="24" t="s">
        <v>17</v>
      </c>
      <c r="B25" s="25">
        <v>0</v>
      </c>
      <c r="C25" s="30">
        <v>0</v>
      </c>
      <c r="D25" s="25">
        <v>35607.9</v>
      </c>
      <c r="E25" s="26">
        <v>3.41</v>
      </c>
      <c r="F25" s="31">
        <v>44289.8</v>
      </c>
      <c r="G25" s="32">
        <v>0.79100000000000004</v>
      </c>
      <c r="H25" s="25">
        <v>0</v>
      </c>
      <c r="I25" s="30">
        <v>0</v>
      </c>
      <c r="J25" s="25">
        <v>0</v>
      </c>
      <c r="K25" s="30">
        <v>0</v>
      </c>
      <c r="L25" s="25">
        <v>29.7</v>
      </c>
      <c r="M25" s="26">
        <v>0.2</v>
      </c>
    </row>
    <row r="26" spans="1:13" x14ac:dyDescent="0.2">
      <c r="A26" s="24" t="s">
        <v>18</v>
      </c>
      <c r="B26" s="25">
        <v>6.8</v>
      </c>
      <c r="C26" s="26">
        <v>13.103</v>
      </c>
      <c r="D26" s="25">
        <v>7959.2</v>
      </c>
      <c r="E26" s="26">
        <v>2.9009999999999998</v>
      </c>
      <c r="F26" s="25">
        <v>48296.7</v>
      </c>
      <c r="G26" s="26">
        <v>0.93899999999999995</v>
      </c>
      <c r="H26" s="25">
        <v>0</v>
      </c>
      <c r="I26" s="30">
        <v>0</v>
      </c>
      <c r="J26" s="25">
        <v>734.4</v>
      </c>
      <c r="K26" s="26">
        <v>3.637</v>
      </c>
      <c r="L26" s="25">
        <v>2510.5</v>
      </c>
      <c r="M26" s="26">
        <v>1.292</v>
      </c>
    </row>
    <row r="27" spans="1:13" x14ac:dyDescent="0.2">
      <c r="A27" s="24" t="s">
        <v>19</v>
      </c>
      <c r="B27" s="25">
        <v>2</v>
      </c>
      <c r="C27" s="26">
        <v>10.576000000000001</v>
      </c>
      <c r="D27" s="25">
        <v>24156.2</v>
      </c>
      <c r="E27" s="26">
        <v>3.7109999999999999</v>
      </c>
      <c r="F27" s="25">
        <v>55426.2</v>
      </c>
      <c r="G27" s="26">
        <v>1.3660000000000001</v>
      </c>
      <c r="H27" s="25">
        <v>44.8</v>
      </c>
      <c r="I27" s="26">
        <v>7.13</v>
      </c>
      <c r="J27" s="25">
        <v>4862</v>
      </c>
      <c r="K27" s="26">
        <v>3.2320000000000002</v>
      </c>
      <c r="L27" s="25">
        <v>13703.5</v>
      </c>
      <c r="M27" s="26">
        <v>1.393</v>
      </c>
    </row>
    <row r="28" spans="1:13" x14ac:dyDescent="0.2">
      <c r="A28" s="33" t="s">
        <v>20</v>
      </c>
      <c r="B28" s="34">
        <v>0</v>
      </c>
      <c r="C28" s="36">
        <v>0</v>
      </c>
      <c r="D28" s="34">
        <v>15031.9</v>
      </c>
      <c r="E28" s="35">
        <v>3.57</v>
      </c>
      <c r="F28" s="34">
        <v>18159.3</v>
      </c>
      <c r="G28" s="35">
        <v>0.81899999999999995</v>
      </c>
      <c r="H28" s="34">
        <v>0</v>
      </c>
      <c r="I28" s="36">
        <v>0</v>
      </c>
      <c r="J28" s="34">
        <v>0</v>
      </c>
      <c r="K28" s="36">
        <v>0</v>
      </c>
      <c r="L28" s="34">
        <v>0</v>
      </c>
      <c r="M28" s="36">
        <v>0</v>
      </c>
    </row>
    <row r="29" spans="1:13" s="17" customFormat="1" x14ac:dyDescent="0.2">
      <c r="A29" s="18" t="s">
        <v>13</v>
      </c>
      <c r="B29" s="27">
        <f>SUM(B23:B28)</f>
        <v>583.59999999999991</v>
      </c>
      <c r="C29" s="28">
        <f>((B23*C23)+(B24*C24)+(B25*C25)+(B26*C26)+(B27*C27)+(B28*C28))/B29</f>
        <v>3.2056250856751207</v>
      </c>
      <c r="D29" s="27">
        <f>SUM(D23:D28)</f>
        <v>180381.90000000002</v>
      </c>
      <c r="E29" s="28">
        <f>((D23*E23)+(D24*E24)+(D25*E25)+(D26*E26)+(D27*E27)+(D28*E28))/D29</f>
        <v>3.3013366424236579</v>
      </c>
      <c r="F29" s="27">
        <f>SUM(F23:F28)</f>
        <v>290316.10000000003</v>
      </c>
      <c r="G29" s="28">
        <f>((F23*G23)+(F24*G24)+(F25*G25)+(F26*G26)+(F27*G27)+(F28*G28))/F29</f>
        <v>0.90273288047063183</v>
      </c>
      <c r="H29" s="27">
        <f>SUM(H23:H28)</f>
        <v>44.8</v>
      </c>
      <c r="I29" s="28">
        <f>((H23*I23)+(H24*I24)+(H25*I25)+(H26*I26)+(H27*I27)+(H28*I28))/H29</f>
        <v>7.13</v>
      </c>
      <c r="J29" s="27">
        <f>SUM(J23:J28)</f>
        <v>5596.4</v>
      </c>
      <c r="K29" s="28">
        <f>((J23*K23)+(J24*K24)+(J25*K25)+(J26*K26)+(J27*K27)+(J28*K28))/J29</f>
        <v>3.28514702308627</v>
      </c>
      <c r="L29" s="27">
        <f>SUM(L23:L28)</f>
        <v>16243.7</v>
      </c>
      <c r="M29" s="28">
        <f>((L23*M23)+(L24*M24)+(L25*M25)+(L26*M26)+(L27*M27)+(L28*M28))/L29</f>
        <v>1.3752089425438785</v>
      </c>
    </row>
    <row r="32" spans="1:13" s="17" customFormat="1" ht="15.75" x14ac:dyDescent="0.25">
      <c r="A32" s="16" t="s">
        <v>21</v>
      </c>
    </row>
    <row r="33" spans="1:1" x14ac:dyDescent="0.2">
      <c r="A33" s="37" t="s">
        <v>22</v>
      </c>
    </row>
    <row r="34" spans="1:1" x14ac:dyDescent="0.2">
      <c r="A34" s="38" t="s">
        <v>23</v>
      </c>
    </row>
  </sheetData>
  <mergeCells count="12">
    <mergeCell ref="L21:M21"/>
    <mergeCell ref="B10:G10"/>
    <mergeCell ref="B11:C11"/>
    <mergeCell ref="D11:E11"/>
    <mergeCell ref="F11:G11"/>
    <mergeCell ref="B20:G20"/>
    <mergeCell ref="H20:M20"/>
    <mergeCell ref="B21:C21"/>
    <mergeCell ref="D21:E21"/>
    <mergeCell ref="F21:G21"/>
    <mergeCell ref="H21:I21"/>
    <mergeCell ref="J21:K21"/>
  </mergeCells>
  <pageMargins left="0.7" right="0.7" top="0.75" bottom="0.75" header="0.3" footer="0.3"/>
  <ignoredErrors>
    <ignoredError sqref="D29:F29 C29 G29:H29 I29:J29 K29:L29 D15:F15 C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Fauske</dc:creator>
  <cp:lastModifiedBy>Merete Fauske</cp:lastModifiedBy>
  <dcterms:created xsi:type="dcterms:W3CDTF">2022-01-28T11:21:14Z</dcterms:created>
  <dcterms:modified xsi:type="dcterms:W3CDTF">2023-07-04T08:15:27Z</dcterms:modified>
</cp:coreProperties>
</file>