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O-Forvaltningsdivisjonen\FASS Statistikkseksjonen\1.5 Lønnsomhet fiskeflåten\13 Rapport\2024\"/>
    </mc:Choice>
  </mc:AlternateContent>
  <xr:revisionPtr revIDLastSave="0" documentId="13_ncr:1_{19FC9E19-C64F-4B92-882F-D2AFBFD1748B}" xr6:coauthVersionLast="47" xr6:coauthVersionMax="47" xr10:uidLastSave="{00000000-0000-0000-0000-000000000000}"/>
  <bookViews>
    <workbookView xWindow="-105" yWindow="0" windowWidth="26010" windowHeight="20985" tabRatio="776" xr2:uid="{00000000-000D-0000-FFFF-FFFF00000000}"/>
  </bookViews>
  <sheets>
    <sheet name="Info og definisjoner" sheetId="9" r:id="rId1"/>
    <sheet name="Totalt ikke i populasjonen" sheetId="10" r:id="rId2"/>
    <sheet name="Deltakeradg. ikke i populasjon" sheetId="11" r:id="rId3"/>
    <sheet name="Fangst ikke i populasjonen" sheetId="6" r:id="rId4"/>
    <sheet name="Fiskeslag ikke i populasjonen" sheetId="7" r:id="rId5"/>
    <sheet name="Redskap ikke i populasjonen"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0" i="6" l="1"/>
  <c r="BN19" i="6"/>
  <c r="W10" i="6"/>
  <c r="W19" i="6"/>
  <c r="AS13" i="8" l="1"/>
  <c r="AR13" i="8"/>
  <c r="AS15" i="7"/>
  <c r="AR15" i="7"/>
  <c r="CK11" i="6"/>
  <c r="CK8" i="6"/>
  <c r="CK9" i="6"/>
  <c r="CK10" i="6"/>
  <c r="CK7" i="6"/>
  <c r="CK20" i="6"/>
  <c r="CK17" i="6"/>
  <c r="CK18" i="6"/>
  <c r="CK19" i="6"/>
  <c r="CK16" i="6"/>
  <c r="BO8" i="6"/>
  <c r="BO9" i="6"/>
  <c r="BO7" i="6"/>
  <c r="BO11" i="6"/>
  <c r="BO20" i="6"/>
  <c r="BO17" i="6"/>
  <c r="BO18" i="6"/>
  <c r="BO16" i="6"/>
  <c r="BO10" i="6"/>
  <c r="BO19" i="6"/>
  <c r="V19" i="6"/>
  <c r="V10" i="6"/>
  <c r="BL10" i="6" s="1"/>
  <c r="BM17" i="6"/>
  <c r="BM18" i="6"/>
  <c r="BM16" i="6"/>
  <c r="BM8" i="6"/>
  <c r="BM9" i="6"/>
  <c r="BM7" i="6"/>
  <c r="AQ13" i="8"/>
  <c r="AP13" i="8"/>
  <c r="AQ15" i="7"/>
  <c r="AP15" i="7"/>
  <c r="BL19" i="6" l="1"/>
  <c r="BM19" i="6" s="1"/>
  <c r="U10" i="6"/>
  <c r="U19" i="6"/>
  <c r="BJ20" i="6" s="1"/>
  <c r="CI18" i="6" s="1"/>
  <c r="AO13" i="8"/>
  <c r="AN13" i="8"/>
  <c r="AO15" i="7"/>
  <c r="AN15" i="7"/>
  <c r="BK18" i="6"/>
  <c r="BK17" i="6"/>
  <c r="BK16" i="6"/>
  <c r="BK9" i="6"/>
  <c r="BK8" i="6"/>
  <c r="BK7" i="6"/>
  <c r="BM20" i="6" l="1"/>
  <c r="CJ20" i="6"/>
  <c r="CJ17" i="6"/>
  <c r="CJ18" i="6"/>
  <c r="CJ19" i="6"/>
  <c r="CJ16" i="6"/>
  <c r="BK19" i="6"/>
  <c r="CI16" i="6"/>
  <c r="CI17" i="6"/>
  <c r="BK20" i="6"/>
  <c r="CI19" i="6"/>
  <c r="CI20" i="6"/>
  <c r="BH11" i="6"/>
  <c r="BH20" i="6"/>
  <c r="AL13" i="8" l="1"/>
  <c r="AM13" i="8"/>
  <c r="AL15" i="7"/>
  <c r="AM15" i="7"/>
  <c r="CH20" i="6"/>
  <c r="CH18" i="6"/>
  <c r="CH19" i="6"/>
  <c r="CH17" i="6"/>
  <c r="CH16" i="6"/>
  <c r="CH11" i="6"/>
  <c r="CH9" i="6"/>
  <c r="CH10" i="6"/>
  <c r="CH8" i="6"/>
  <c r="CH7" i="6"/>
  <c r="BI20" i="6"/>
  <c r="BI18" i="6"/>
  <c r="BI17" i="6"/>
  <c r="BI16" i="6"/>
  <c r="BI11" i="6"/>
  <c r="BI9" i="6"/>
  <c r="BI8" i="6"/>
  <c r="BI7" i="6"/>
  <c r="T19" i="6"/>
  <c r="BI19" i="6" s="1"/>
  <c r="T10" i="6"/>
  <c r="BI10" i="6" s="1"/>
  <c r="AJ13" i="8"/>
  <c r="AK13" i="8"/>
  <c r="AJ15" i="7"/>
  <c r="AK15" i="7"/>
  <c r="BG18" i="6"/>
  <c r="BG17" i="6"/>
  <c r="BG16" i="6"/>
  <c r="BG9" i="6"/>
  <c r="BG8" i="6"/>
  <c r="BG7" i="6"/>
  <c r="BF20" i="6"/>
  <c r="BG20" i="6" s="1"/>
  <c r="S19" i="6"/>
  <c r="BG19" i="6" s="1"/>
  <c r="S10" i="6"/>
  <c r="BG10" i="6" s="1"/>
  <c r="CG18" i="6" l="1"/>
  <c r="CG16" i="6"/>
  <c r="CG17" i="6"/>
  <c r="CG19" i="6"/>
  <c r="CG20" i="6"/>
  <c r="BF11" i="6"/>
  <c r="AH13" i="8"/>
  <c r="AI13" i="8"/>
  <c r="AH15" i="7"/>
  <c r="AI15" i="7"/>
  <c r="BE18" i="6"/>
  <c r="BE17" i="6"/>
  <c r="BE16" i="6"/>
  <c r="BE9" i="6"/>
  <c r="BE8" i="6"/>
  <c r="BE7" i="6"/>
  <c r="R10" i="6"/>
  <c r="R19" i="6"/>
  <c r="BD19" i="6" s="1"/>
  <c r="CG11" i="6" l="1"/>
  <c r="CG9" i="6"/>
  <c r="CG10" i="6"/>
  <c r="BG11" i="6"/>
  <c r="CG7" i="6"/>
  <c r="CG8" i="6"/>
  <c r="BD20" i="6"/>
  <c r="CF20" i="6" s="1"/>
  <c r="BD10" i="6"/>
  <c r="BD11" i="6" s="1"/>
  <c r="CF9" i="6" s="1"/>
  <c r="AF13" i="8"/>
  <c r="AG13" i="8"/>
  <c r="AF15" i="7"/>
  <c r="AG15" i="7"/>
  <c r="BE10" i="6" l="1"/>
  <c r="CF17" i="6"/>
  <c r="BE20" i="6"/>
  <c r="CF19" i="6"/>
  <c r="CF16" i="6"/>
  <c r="CF18" i="6"/>
  <c r="BE19" i="6"/>
  <c r="CF11" i="6"/>
  <c r="CF10" i="6"/>
  <c r="CF7" i="6"/>
  <c r="CF8" i="6"/>
  <c r="BE11" i="6"/>
  <c r="AD13" i="8"/>
  <c r="AE13" i="8"/>
  <c r="BC17" i="6" l="1"/>
  <c r="BC18" i="6"/>
  <c r="BC16" i="6"/>
  <c r="BC8" i="6"/>
  <c r="BC9" i="6"/>
  <c r="BC7" i="6"/>
  <c r="Q19" i="6"/>
  <c r="Q10" i="6"/>
  <c r="BC10" i="6" s="1"/>
  <c r="BB11" i="6"/>
  <c r="CE8" i="6" s="1"/>
  <c r="BB19" i="6" l="1"/>
  <c r="BB20" i="6" s="1"/>
  <c r="CE11" i="6"/>
  <c r="CE10" i="6"/>
  <c r="BC11" i="6"/>
  <c r="CE9" i="6"/>
  <c r="CE7" i="6"/>
  <c r="AD15" i="7"/>
  <c r="AE15" i="7"/>
  <c r="BC19" i="6" l="1"/>
  <c r="CE20" i="6"/>
  <c r="CE17" i="6"/>
  <c r="CE16" i="6"/>
  <c r="CE18" i="6"/>
  <c r="CE19" i="6"/>
  <c r="BC20" i="6"/>
  <c r="AY18" i="6"/>
  <c r="AY17" i="6"/>
  <c r="AY16" i="6"/>
  <c r="AY9" i="6"/>
  <c r="AY8" i="6"/>
  <c r="AY7" i="6"/>
  <c r="AX20" i="6"/>
  <c r="AX11" i="6"/>
  <c r="AY11" i="6" s="1"/>
  <c r="CC20" i="6" l="1"/>
  <c r="CC16" i="6"/>
  <c r="CC18" i="6"/>
  <c r="CC19" i="6"/>
  <c r="CC17" i="6"/>
  <c r="CC8" i="6"/>
  <c r="CC11" i="6"/>
  <c r="CC7" i="6"/>
  <c r="CC9" i="6"/>
  <c r="CC10" i="6"/>
  <c r="AY20" i="6"/>
  <c r="O19" i="6"/>
  <c r="AY19" i="6" s="1"/>
  <c r="P19" i="6"/>
  <c r="O10" i="6"/>
  <c r="AY10" i="6" s="1"/>
  <c r="P10" i="6"/>
  <c r="AB13" i="8" l="1"/>
  <c r="AZ11" i="6"/>
  <c r="AC13" i="8" l="1"/>
  <c r="AB15" i="7"/>
  <c r="AC15" i="7"/>
  <c r="AW17" i="6"/>
  <c r="AW18" i="6"/>
  <c r="AW16" i="6"/>
  <c r="AV20" i="6"/>
  <c r="CB18" i="6" s="1"/>
  <c r="AW8" i="6"/>
  <c r="AW9" i="6"/>
  <c r="AW7" i="6"/>
  <c r="AV11" i="6"/>
  <c r="AW11" i="6" s="1"/>
  <c r="CB19" i="6" l="1"/>
  <c r="CB10" i="6"/>
  <c r="CB8" i="6"/>
  <c r="CB16" i="6"/>
  <c r="CB20" i="6"/>
  <c r="CB9" i="6"/>
  <c r="CB17" i="6"/>
  <c r="AW20" i="6"/>
  <c r="CB7" i="6"/>
  <c r="CB11" i="6"/>
  <c r="N19" i="6"/>
  <c r="AW19" i="6" s="1"/>
  <c r="N10" i="6"/>
  <c r="AW10" i="6" s="1"/>
  <c r="Z13" i="8" l="1"/>
  <c r="AA13" i="8" l="1"/>
  <c r="Z15" i="7"/>
  <c r="AA15" i="7"/>
  <c r="AU17" i="6"/>
  <c r="AU18" i="6"/>
  <c r="AU16" i="6"/>
  <c r="AU8" i="6"/>
  <c r="AU9" i="6"/>
  <c r="AU7" i="6"/>
  <c r="AT20" i="6"/>
  <c r="CA18" i="6" s="1"/>
  <c r="AT11" i="6"/>
  <c r="CA11" i="6" s="1"/>
  <c r="M19" i="6"/>
  <c r="AU19" i="6" s="1"/>
  <c r="M10" i="6"/>
  <c r="AU10" i="6" s="1"/>
  <c r="CA9" i="6" l="1"/>
  <c r="AU20" i="6"/>
  <c r="CA19" i="6"/>
  <c r="CA10" i="6"/>
  <c r="AU11" i="6"/>
  <c r="CA17" i="6"/>
  <c r="CA8" i="6"/>
  <c r="CA16" i="6"/>
  <c r="CA20" i="6"/>
  <c r="CA7" i="6"/>
  <c r="X13" i="8"/>
  <c r="Y13" i="8"/>
  <c r="X15" i="7"/>
  <c r="Y15" i="7"/>
  <c r="AS17" i="6"/>
  <c r="AS18" i="6"/>
  <c r="AS16" i="6"/>
  <c r="AR20" i="6"/>
  <c r="BZ17" i="6" s="1"/>
  <c r="AS8" i="6"/>
  <c r="AS9" i="6"/>
  <c r="AS7" i="6"/>
  <c r="AQ7" i="6"/>
  <c r="BZ18" i="6" l="1"/>
  <c r="BZ20" i="6"/>
  <c r="BZ19" i="6"/>
  <c r="AS20" i="6"/>
  <c r="BZ16" i="6"/>
  <c r="AR11" i="6"/>
  <c r="L19" i="6"/>
  <c r="AS19" i="6" s="1"/>
  <c r="L10" i="6"/>
  <c r="AS10" i="6" s="1"/>
  <c r="BZ9" i="6" l="1"/>
  <c r="BZ10" i="6"/>
  <c r="AS11" i="6"/>
  <c r="BZ11" i="6"/>
  <c r="BZ7" i="6"/>
  <c r="BZ8" i="6"/>
  <c r="BA18" i="6"/>
  <c r="BA17" i="6"/>
  <c r="BA16" i="6"/>
  <c r="BA9" i="6"/>
  <c r="BA8" i="6"/>
  <c r="BA7" i="6"/>
  <c r="BA10" i="6"/>
  <c r="W15" i="7"/>
  <c r="V15" i="7"/>
  <c r="W13" i="8"/>
  <c r="V13" i="8"/>
  <c r="CD11" i="6" l="1"/>
  <c r="CD7" i="6"/>
  <c r="CD9" i="6"/>
  <c r="CD10" i="6"/>
  <c r="CD8" i="6"/>
  <c r="BA11" i="6"/>
  <c r="AP11" i="6"/>
  <c r="U13" i="8"/>
  <c r="T13" i="8"/>
  <c r="U15" i="7" l="1"/>
  <c r="T15" i="7"/>
  <c r="K10" i="6"/>
  <c r="AQ10" i="6" s="1"/>
  <c r="AQ18" i="6"/>
  <c r="AQ17" i="6"/>
  <c r="AQ16" i="6"/>
  <c r="AQ9" i="6"/>
  <c r="AQ8" i="6"/>
  <c r="BY11" i="6" l="1"/>
  <c r="BY8" i="6"/>
  <c r="BY10" i="6"/>
  <c r="AQ11" i="6"/>
  <c r="BY7" i="6"/>
  <c r="BY9" i="6"/>
  <c r="AP20" i="6"/>
  <c r="K19" i="6"/>
  <c r="AQ19" i="6" s="1"/>
  <c r="BY20" i="6" l="1"/>
  <c r="BY18" i="6"/>
  <c r="BY16" i="6"/>
  <c r="AQ20" i="6"/>
  <c r="BY17" i="6"/>
  <c r="BY19" i="6"/>
  <c r="I10" i="6"/>
  <c r="H10" i="6"/>
  <c r="G19" i="6"/>
  <c r="H19" i="6"/>
  <c r="I19" i="6"/>
  <c r="S15" i="7" l="1"/>
  <c r="Q15" i="7"/>
  <c r="P15" i="7"/>
  <c r="O15" i="7"/>
  <c r="N15" i="7"/>
  <c r="M15" i="7"/>
  <c r="L15" i="7"/>
  <c r="K15" i="7"/>
  <c r="J15" i="7"/>
  <c r="I15" i="7"/>
  <c r="H15" i="7"/>
  <c r="G15" i="7"/>
  <c r="F15" i="7"/>
  <c r="E15" i="7"/>
  <c r="D15" i="7"/>
  <c r="C15" i="7"/>
  <c r="B15" i="7"/>
  <c r="R15" i="7"/>
  <c r="AO18" i="6"/>
  <c r="AO17" i="6"/>
  <c r="AO16" i="6"/>
  <c r="AO8" i="6"/>
  <c r="AO9" i="6"/>
  <c r="AO7" i="6"/>
  <c r="AN20" i="6"/>
  <c r="AN11" i="6"/>
  <c r="AO11" i="6" s="1"/>
  <c r="J19" i="6"/>
  <c r="AO19" i="6" s="1"/>
  <c r="J10" i="6"/>
  <c r="AO10" i="6" s="1"/>
  <c r="BX7" i="6" l="1"/>
  <c r="BX9" i="6"/>
  <c r="BX11" i="6"/>
  <c r="AO20" i="6"/>
  <c r="BX20" i="6"/>
  <c r="BX8" i="6"/>
  <c r="BX10" i="6"/>
  <c r="BX17" i="6"/>
  <c r="BX16" i="6"/>
  <c r="BX18" i="6"/>
  <c r="BX19" i="6"/>
  <c r="R13" i="8"/>
  <c r="S13" i="8"/>
  <c r="AL20" i="6"/>
  <c r="BW20" i="6" s="1"/>
  <c r="AL11" i="6"/>
  <c r="AJ20" i="6" l="1"/>
  <c r="BV20" i="6" s="1"/>
  <c r="AJ11" i="6"/>
  <c r="BV11" i="6" s="1"/>
  <c r="Q13" i="8"/>
  <c r="P13" i="8"/>
  <c r="BW8" i="6"/>
  <c r="BW9" i="6"/>
  <c r="BW10" i="6"/>
  <c r="BW11" i="6"/>
  <c r="BW7" i="6"/>
  <c r="BV10" i="6"/>
  <c r="AK17" i="6"/>
  <c r="AK18" i="6"/>
  <c r="AK19" i="6"/>
  <c r="AK16" i="6"/>
  <c r="AK8" i="6"/>
  <c r="AK9" i="6"/>
  <c r="AK10" i="6"/>
  <c r="AK7" i="6"/>
  <c r="C13" i="8"/>
  <c r="B13" i="8"/>
  <c r="E13" i="8"/>
  <c r="D13" i="8"/>
  <c r="G13" i="8"/>
  <c r="F13" i="8"/>
  <c r="I13" i="8"/>
  <c r="H13" i="8"/>
  <c r="K13" i="8"/>
  <c r="J13" i="8"/>
  <c r="F19" i="6"/>
  <c r="AG19" i="6" s="1"/>
  <c r="E19" i="6"/>
  <c r="AE19" i="6" s="1"/>
  <c r="D19" i="6"/>
  <c r="AC19" i="6" s="1"/>
  <c r="C19" i="6"/>
  <c r="AA19" i="6" s="1"/>
  <c r="B19" i="6"/>
  <c r="Y19" i="6" s="1"/>
  <c r="F10" i="6"/>
  <c r="AG10" i="6" s="1"/>
  <c r="E10" i="6"/>
  <c r="AE10" i="6" s="1"/>
  <c r="D10" i="6"/>
  <c r="AC10" i="6" s="1"/>
  <c r="C10" i="6"/>
  <c r="AA10" i="6" s="1"/>
  <c r="B10" i="6"/>
  <c r="Y9" i="6"/>
  <c r="Y8" i="6"/>
  <c r="Y7" i="6"/>
  <c r="Y18" i="6"/>
  <c r="Y17" i="6"/>
  <c r="Y16" i="6"/>
  <c r="AA18" i="6"/>
  <c r="AA17" i="6"/>
  <c r="AA16" i="6"/>
  <c r="AA9" i="6"/>
  <c r="AA8" i="6"/>
  <c r="AA7" i="6"/>
  <c r="AC9" i="6"/>
  <c r="AC8" i="6"/>
  <c r="AC7" i="6"/>
  <c r="X20" i="6"/>
  <c r="Z11" i="6"/>
  <c r="BQ10" i="6" s="1"/>
  <c r="Z20" i="6"/>
  <c r="BQ19" i="6" s="1"/>
  <c r="AB20" i="6"/>
  <c r="BR19" i="6" s="1"/>
  <c r="AB11" i="6"/>
  <c r="BR10" i="6" s="1"/>
  <c r="AD11" i="6"/>
  <c r="BS10" i="6" s="1"/>
  <c r="AD20" i="6"/>
  <c r="BS19" i="6" s="1"/>
  <c r="AF20" i="6"/>
  <c r="BT19" i="6" s="1"/>
  <c r="AF11" i="6"/>
  <c r="BT10" i="6" s="1"/>
  <c r="AC18" i="6"/>
  <c r="AC17" i="6"/>
  <c r="AC16" i="6"/>
  <c r="AE18" i="6"/>
  <c r="AE17" i="6"/>
  <c r="AE16" i="6"/>
  <c r="AE9" i="6"/>
  <c r="AE8" i="6"/>
  <c r="AE7" i="6"/>
  <c r="AG18" i="6"/>
  <c r="AG17" i="6"/>
  <c r="AG16" i="6"/>
  <c r="AG9" i="6"/>
  <c r="AG8" i="6"/>
  <c r="AG7" i="6"/>
  <c r="G10" i="6"/>
  <c r="AI10" i="6" s="1"/>
  <c r="N13" i="8"/>
  <c r="O13" i="8"/>
  <c r="M13" i="8"/>
  <c r="L13" i="8"/>
  <c r="AI7" i="6"/>
  <c r="AM7" i="6"/>
  <c r="BU7" i="6"/>
  <c r="AI8" i="6"/>
  <c r="AM8" i="6"/>
  <c r="BU8" i="6"/>
  <c r="AI9" i="6"/>
  <c r="AM9" i="6"/>
  <c r="BU9" i="6"/>
  <c r="AM10" i="6"/>
  <c r="BU10" i="6"/>
  <c r="AI11" i="6"/>
  <c r="AM11" i="6"/>
  <c r="BU11" i="6"/>
  <c r="AI16" i="6"/>
  <c r="AM16" i="6"/>
  <c r="BU16" i="6"/>
  <c r="BW16" i="6"/>
  <c r="AI17" i="6"/>
  <c r="AM17" i="6"/>
  <c r="BU17" i="6"/>
  <c r="BW17" i="6"/>
  <c r="AI18" i="6"/>
  <c r="AM18" i="6"/>
  <c r="BU18" i="6"/>
  <c r="BW18" i="6"/>
  <c r="AI19" i="6"/>
  <c r="AM19" i="6"/>
  <c r="BU19" i="6"/>
  <c r="BW19" i="6"/>
  <c r="AI20" i="6"/>
  <c r="AM20" i="6"/>
  <c r="BU20" i="6"/>
  <c r="AE11" i="6" l="1"/>
  <c r="AG11" i="6"/>
  <c r="AC20" i="6"/>
  <c r="AG20" i="6"/>
  <c r="BV7" i="6"/>
  <c r="AE20" i="6"/>
  <c r="AC11" i="6"/>
  <c r="BV17" i="6"/>
  <c r="BV16" i="6"/>
  <c r="AK20" i="6"/>
  <c r="BV18" i="6"/>
  <c r="BV8" i="6"/>
  <c r="BV19" i="6"/>
  <c r="AK11" i="6"/>
  <c r="BV9" i="6"/>
  <c r="BP19" i="6"/>
  <c r="AA20" i="6"/>
  <c r="AA11" i="6"/>
  <c r="Y20" i="6"/>
  <c r="BT7" i="6"/>
  <c r="BT8" i="6"/>
  <c r="BT9" i="6"/>
  <c r="BT16" i="6"/>
  <c r="BT17" i="6"/>
  <c r="BT18" i="6"/>
  <c r="BS7" i="6"/>
  <c r="BS8" i="6"/>
  <c r="BS9" i="6"/>
  <c r="BS16" i="6"/>
  <c r="BS17" i="6"/>
  <c r="BS18" i="6"/>
  <c r="BR16" i="6"/>
  <c r="BR17" i="6"/>
  <c r="BR18" i="6"/>
  <c r="BR7" i="6"/>
  <c r="BR8" i="6"/>
  <c r="BR9" i="6"/>
  <c r="BQ7" i="6"/>
  <c r="BQ8" i="6"/>
  <c r="BQ9" i="6"/>
  <c r="BQ16" i="6"/>
  <c r="BQ17" i="6"/>
  <c r="BQ18" i="6"/>
  <c r="BP16" i="6"/>
  <c r="BP17" i="6"/>
  <c r="BP18" i="6"/>
  <c r="BP20" i="6" l="1"/>
  <c r="BQ20" i="6"/>
  <c r="BQ11" i="6"/>
  <c r="BR11" i="6"/>
  <c r="BR20" i="6"/>
  <c r="BS20" i="6"/>
  <c r="BS11" i="6"/>
  <c r="BT20" i="6"/>
  <c r="BT11" i="6"/>
  <c r="Y10" i="6"/>
  <c r="X11" i="6"/>
  <c r="BP8" i="6" l="1"/>
  <c r="BP10" i="6"/>
  <c r="Y11" i="6"/>
  <c r="BP7" i="6"/>
  <c r="BP9" i="6"/>
  <c r="BP11" i="6" l="1"/>
  <c r="BA19" i="6" l="1"/>
  <c r="AZ20" i="6"/>
  <c r="CD18" i="6" l="1"/>
  <c r="BA20" i="6"/>
  <c r="CD20" i="6"/>
  <c r="CD16" i="6"/>
  <c r="CD19" i="6"/>
  <c r="CD17" i="6"/>
  <c r="BK10" i="6" l="1"/>
  <c r="BJ11" i="6"/>
  <c r="CI7" i="6" s="1"/>
  <c r="CI11" i="6" l="1"/>
  <c r="BK11" i="6"/>
  <c r="CI10" i="6"/>
  <c r="CI9" i="6"/>
  <c r="CI8" i="6"/>
  <c r="BM10" i="6" l="1"/>
  <c r="CJ8" i="6"/>
  <c r="CJ11" i="6" l="1"/>
  <c r="BM11" i="6"/>
  <c r="CJ9" i="6"/>
  <c r="CJ7" i="6"/>
  <c r="CJ10" i="6"/>
</calcChain>
</file>

<file path=xl/sharedStrings.xml><?xml version="1.0" encoding="utf-8"?>
<sst xmlns="http://schemas.openxmlformats.org/spreadsheetml/2006/main" count="351" uniqueCount="153">
  <si>
    <t>Totalt</t>
  </si>
  <si>
    <t>28 m st.l. og over</t>
  </si>
  <si>
    <t>NVG-sild kyst + Seinot, nord</t>
  </si>
  <si>
    <t>NVG-sild kyst + Seinot, nord + Makrell</t>
  </si>
  <si>
    <t>NVG-sild kyst + Seinot, nord + Makrell + Nordsjøsild</t>
  </si>
  <si>
    <t>NVG-sild kyst + Seinot, nord + Makrell + Nordsjøsild + Kystreke, sør</t>
  </si>
  <si>
    <t>NVG-sild kyst + Seinot, nord + Nordsjøsild</t>
  </si>
  <si>
    <t>NVG-sild kyst + Makrell</t>
  </si>
  <si>
    <t>NVG-sild kyst + Makrell + Nordsjøsild</t>
  </si>
  <si>
    <t>NVG-sild kyst + Makrell + Nordsjøsild + Kystreke, sør</t>
  </si>
  <si>
    <t>NVG-sild kyst + Makrell + Kystreke, sør</t>
  </si>
  <si>
    <t>NVG-sild kyst + Nordsjøsild</t>
  </si>
  <si>
    <t>NVG-sild kyst + Nordsjøsild + Kystreke, sør</t>
  </si>
  <si>
    <t>NVG-sild kyst + Kystreke, sør</t>
  </si>
  <si>
    <t>Seinot, nord + Makrell</t>
  </si>
  <si>
    <t>Seinot, nord + Makrell + Nordsjøsild</t>
  </si>
  <si>
    <t>Seinot, nord + Makrell + Nordsjøsild + Kystreke, sør</t>
  </si>
  <si>
    <t>Seinot, nord + Kystreke, sør</t>
  </si>
  <si>
    <t>Makrell + Nordsjøsild</t>
  </si>
  <si>
    <t>Makrell + Nordsjøsild + Kystreke, sør</t>
  </si>
  <si>
    <t>Makrell + Kystreke, sør</t>
  </si>
  <si>
    <t>F</t>
  </si>
  <si>
    <t>Nordsjøsild + Kystreke,sør</t>
  </si>
  <si>
    <t>G</t>
  </si>
  <si>
    <t>Mengde i tonn (rund vekt)</t>
  </si>
  <si>
    <t>Fiskeslag</t>
  </si>
  <si>
    <t>Verdi</t>
  </si>
  <si>
    <t>Kvantum</t>
  </si>
  <si>
    <t>Torsk</t>
  </si>
  <si>
    <t>Reke</t>
  </si>
  <si>
    <t>Sei</t>
  </si>
  <si>
    <t>Makrell</t>
  </si>
  <si>
    <t>Hyse</t>
  </si>
  <si>
    <t>Sild</t>
  </si>
  <si>
    <t>Andre fiskeslag</t>
  </si>
  <si>
    <t>Redskap</t>
  </si>
  <si>
    <t>Garn</t>
  </si>
  <si>
    <t>Line</t>
  </si>
  <si>
    <t>Not</t>
  </si>
  <si>
    <t>Juksa</t>
  </si>
  <si>
    <t>Fartøy i størrelsen under 11 m st.l.</t>
  </si>
  <si>
    <t>Fartøy i størrelsen 11-27,9 m st.l.</t>
  </si>
  <si>
    <t>Seinot, nord + Makrell + Kystreke, sør</t>
  </si>
  <si>
    <t>Ikke i
populasjonen</t>
  </si>
  <si>
    <t>Snurrevad</t>
  </si>
  <si>
    <t>Torsk/hyse/sei, nord + NVG-sild kyst</t>
  </si>
  <si>
    <t>Torsk/hyse/sei, nord + NVG-sild kyst + Seinot, nord</t>
  </si>
  <si>
    <t>Torsk/hyse/sei, nord + NVG-sild kyst + Seinot, nord + Makrell</t>
  </si>
  <si>
    <t>Torsk/hyse/sei, nord + NVG-sild kyst + Seinot, nord + Makrell + Nordsjøsild</t>
  </si>
  <si>
    <t>Torsk/hyse/sei, nord + NVG-sild kyst + Seinot, nord + Makrell + Nordsjøsild + Kystreke, sør</t>
  </si>
  <si>
    <t>Torsk/hyse/sei, nord + NVG sild kyst + Seinot, nord + Makrell + Kystreke, sør</t>
  </si>
  <si>
    <t>Torsk/hyse/sei, nord + NVG-sild kyst + Seinot, nord + Nordsjøsild</t>
  </si>
  <si>
    <t>Torsk/hyse/sei, nord + NVG-sild kyst + Seinot, nord + Kystreke, sør</t>
  </si>
  <si>
    <t>Torsk/hyse/sei, nord + NVG-sild kyst + Makrell</t>
  </si>
  <si>
    <t>Torsk/hyse/sei, nord + NVG-sild kyst + Makrell + Nordsjøsild</t>
  </si>
  <si>
    <t>Torsk/hyse/sei, nord + NVG-sild kyst + Makrell + Kystreke, sør</t>
  </si>
  <si>
    <t>Torsk/hyse/sei, nord + NVG-sild kyst + Nordsjøsild</t>
  </si>
  <si>
    <t>Torsk/hyse/sei, nord + NVG-sild kyst + Kystreke, sør</t>
  </si>
  <si>
    <t>Torsk/hyse/sei, nord + Seinot, nord</t>
  </si>
  <si>
    <t>Torsk/hyse/sei, nord + Seinot, nord + Makrell</t>
  </si>
  <si>
    <t>Torsk/hyse/sei, nord + Seinot, nord + Makrell + Nordsjøsild</t>
  </si>
  <si>
    <t>Torsk/hyse/sei, nord + Seinot, nord + Makrell + Nordsjøsild + Kystreke, sør</t>
  </si>
  <si>
    <t>Torsk/hyse/sei, nord + Seinot, nord + Nordsjøsild</t>
  </si>
  <si>
    <t>Torsk/hyse/sei, nord + Seinot, nord + Kystreke, sør</t>
  </si>
  <si>
    <t>Torsk/hyse/sei, nord + Makrell</t>
  </si>
  <si>
    <t>Torsk/hyse/sei, nord + Makrell + Nordsjøsild</t>
  </si>
  <si>
    <t>Torsk/hyse/sei, nord + Makrell + Kystreke, sør</t>
  </si>
  <si>
    <t>Torsk/hyse/sei, nord + Makrell + Nordsjøsild + Kystreke, sør</t>
  </si>
  <si>
    <t>Torsk/hyse/sei, nord + Nordsjøsild</t>
  </si>
  <si>
    <t>Torsk/hyse/sei, nord + Kystreke, sør</t>
  </si>
  <si>
    <t>Torsk/hyse/sei, nord + Seinot, nord + Nordsjøsild + Kystreke, sør</t>
  </si>
  <si>
    <t>NVG-sild kyst + Seinot, nord + Makrell + Kystreke, sør</t>
  </si>
  <si>
    <t>Andre redskap</t>
  </si>
  <si>
    <t>Fartøy som ikke er inkludert i populasjonen i lønnsomhetsundersøkelsen for fiskeflåten</t>
  </si>
  <si>
    <t>Krav til fangstinntekt for helårsdrevne fartøy. 2003-2008.</t>
  </si>
  <si>
    <t>Fartøy i størrelsen</t>
  </si>
  <si>
    <t xml:space="preserve"> 8-9,9 m st.l.</t>
  </si>
  <si>
    <t>10-12,9 m st.l.</t>
  </si>
  <si>
    <t>13-14,9 m st.l.</t>
  </si>
  <si>
    <t>15-20,9 m st.l.</t>
  </si>
  <si>
    <t xml:space="preserve"> 0-9,9 m st.l.</t>
  </si>
  <si>
    <t>10-10,9 m st.l.</t>
  </si>
  <si>
    <t>11-14,9 m st.l.</t>
  </si>
  <si>
    <t>15 m st.l. og over</t>
  </si>
  <si>
    <t>Torsk/hyse/sei, nord + Seinot, nord + Makrell + Kystreke, sør</t>
  </si>
  <si>
    <t>Under 11 m st.l.</t>
  </si>
  <si>
    <t>Kongekrabbe</t>
  </si>
  <si>
    <t>Fartøy i størrelsen 28 m st.l. og over</t>
  </si>
  <si>
    <t>Trål</t>
  </si>
  <si>
    <t>11-27,9 m st.l.</t>
  </si>
  <si>
    <t>Verdi i 1000 kr</t>
  </si>
  <si>
    <t>1 000 kr</t>
  </si>
  <si>
    <t>Kombinasjon av deltakeradganger</t>
  </si>
  <si>
    <t>Denne arbeidsboken inneholder informasjon om fartøy som ikke er inkludert i populasjonen i lønnsomhetsundersøkelsen for fiskeflåten.
Kriteriene for å bli inkludert i populasjonen i lønnsomhetsundersøkelsen for fiskeflåten har blitt endret gjennom årene. Dette får også konsekvenser for hvilke fartøy som er inkludert i den massen det gis informasjon om her. Nedenfor redegjøres det nærmere for hvilke fartøy som er inkludert i massen av fartøy som  ikke er med i populasjonen i lønnsomhetsundersøkelsen.</t>
  </si>
  <si>
    <t xml:space="preserve">B
</t>
  </si>
  <si>
    <t>C</t>
  </si>
  <si>
    <t>D</t>
  </si>
  <si>
    <t>E</t>
  </si>
  <si>
    <t>A</t>
  </si>
  <si>
    <t>tonn</t>
  </si>
  <si>
    <t>For årene 2003-2008 hadde en krav til både driftstid og fangstinntekt for å bli inkludert i populasjonen. For fartøy under 21 meter største lengde var kravet til driftstid satt til minst 7 måneder med levert fangst i løpet av året. I tillegg måtte fartøyene ha en fangstinntekt over et minimumskrav.
De fartøyene som ikke oppfylte kravene til enten driftstid eller fangstinntekt ble dermed inkludert i den massen av fartøy som vi gir nærmere informasjon om her. Nedenfor vises krav til fangstinntekt for populasjonen for årene 2003-2008.</t>
  </si>
  <si>
    <t>Fra 2009 har en kun hatt krav til fangstinntekt. De fartøyene som faller utenom populasjonen vil dermed ha en lavere fangstinntekt enn kravet for å bli inkludert i populasjonen. Nedenfor vises en oversikt over krav til fangstinntekt for populasjonen for årene 2009-2011.
Fartøy med fjernfisketillatelse er fra og med 2011 ikke med i populasjonen, selv om disse i utgangspunktet skulle oppfylle kravet til fangstinntekt. Disse fartøyene inngår dermed fra og med 2011 i massen av fartøy som ikke er inkludert i populasjonen. Fartøyene inngikk før 2011 i fartøygruppe 8 "Diverse trålere (Fiske etter sei, vassild, flatfisk m.m.)". I inndelinger etter største lengde var fartøyene plassert i størrelsesgruppen "28 meter største lengde og over".
Fartøy som har fiske etter snøkrabbe som eneste/viktigste fiskeri er inkludert i populasjonen f.o.m. 2015.</t>
  </si>
  <si>
    <t>Herav fartøy som ikke er i populasjonen (mengde/relativ andel)</t>
  </si>
  <si>
    <t>Herav fartøy som ikke er i populasjonen (verdi/relativ andel)</t>
  </si>
  <si>
    <r>
      <t>Krav til fangstinntekt (kr)</t>
    </r>
    <r>
      <rPr>
        <vertAlign val="superscript"/>
        <sz val="11"/>
        <rFont val="Arial"/>
        <family val="2"/>
      </rPr>
      <t>1)</t>
    </r>
  </si>
  <si>
    <r>
      <t>1)</t>
    </r>
    <r>
      <rPr>
        <sz val="8"/>
        <rFont val="Arial"/>
        <family val="2"/>
      </rPr>
      <t xml:space="preserve"> Justeres i takt med prisendring for fisk.</t>
    </r>
  </si>
  <si>
    <r>
      <t>Aktive</t>
    </r>
    <r>
      <rPr>
        <b/>
        <vertAlign val="superscript"/>
        <sz val="11"/>
        <color theme="0"/>
        <rFont val="Arial"/>
        <family val="2"/>
      </rPr>
      <t>2)</t>
    </r>
    <r>
      <rPr>
        <b/>
        <sz val="11"/>
        <color theme="0"/>
        <rFont val="Arial"/>
        <family val="2"/>
      </rPr>
      <t xml:space="preserve">
ikke i
populasjonen</t>
    </r>
  </si>
  <si>
    <r>
      <t xml:space="preserve">1) </t>
    </r>
    <r>
      <rPr>
        <sz val="8"/>
        <rFont val="Arial"/>
        <family val="2"/>
      </rPr>
      <t>Fra og med 2011 inngår fartøy med fjernfisketillatelse i tabeller over fartøy som ikke er med i populasjonen. Se Info_Definisjoner for ytterligere detaljer.</t>
    </r>
  </si>
  <si>
    <r>
      <rPr>
        <vertAlign val="superscript"/>
        <sz val="8"/>
        <rFont val="Arial"/>
        <family val="2"/>
      </rPr>
      <t xml:space="preserve">2) </t>
    </r>
    <r>
      <rPr>
        <sz val="8"/>
        <rFont val="Arial"/>
        <family val="2"/>
      </rPr>
      <t>Fartøy som er registrert med fangst i Fiskeridirektoratets landings- og sluttseddelregister.</t>
    </r>
  </si>
  <si>
    <r>
      <t xml:space="preserve">Torsk/hyse/sei, nord </t>
    </r>
    <r>
      <rPr>
        <vertAlign val="superscript"/>
        <sz val="10"/>
        <color indexed="8"/>
        <rFont val="Arial"/>
        <family val="2"/>
      </rPr>
      <t>2)</t>
    </r>
  </si>
  <si>
    <r>
      <t xml:space="preserve">NVG-sild kyst </t>
    </r>
    <r>
      <rPr>
        <vertAlign val="superscript"/>
        <sz val="10"/>
        <rFont val="Arial"/>
        <family val="2"/>
      </rPr>
      <t>3)</t>
    </r>
  </si>
  <si>
    <r>
      <t xml:space="preserve">Seinot, nord </t>
    </r>
    <r>
      <rPr>
        <vertAlign val="superscript"/>
        <sz val="10"/>
        <rFont val="Arial"/>
        <family val="2"/>
      </rPr>
      <t>4)</t>
    </r>
  </si>
  <si>
    <r>
      <t xml:space="preserve">Makrell </t>
    </r>
    <r>
      <rPr>
        <vertAlign val="superscript"/>
        <sz val="10"/>
        <rFont val="Arial"/>
        <family val="2"/>
      </rPr>
      <t>5)</t>
    </r>
  </si>
  <si>
    <r>
      <t xml:space="preserve">Kystreke, sør </t>
    </r>
    <r>
      <rPr>
        <vertAlign val="superscript"/>
        <sz val="10"/>
        <rFont val="Arial"/>
        <family val="2"/>
      </rPr>
      <t>6)</t>
    </r>
  </si>
  <si>
    <r>
      <t xml:space="preserve">Nordsjøsild </t>
    </r>
    <r>
      <rPr>
        <vertAlign val="superscript"/>
        <sz val="10"/>
        <rFont val="Arial"/>
        <family val="2"/>
      </rPr>
      <t>7)</t>
    </r>
  </si>
  <si>
    <r>
      <t xml:space="preserve">Seinot, sør </t>
    </r>
    <r>
      <rPr>
        <vertAlign val="superscript"/>
        <sz val="10"/>
        <rFont val="Arial"/>
        <family val="2"/>
      </rPr>
      <t>8)</t>
    </r>
  </si>
  <si>
    <r>
      <t xml:space="preserve">Torsk, sør </t>
    </r>
    <r>
      <rPr>
        <vertAlign val="superscript"/>
        <sz val="10"/>
        <rFont val="Arial"/>
        <family val="2"/>
      </rPr>
      <t>9)</t>
    </r>
  </si>
  <si>
    <r>
      <t>1)</t>
    </r>
    <r>
      <rPr>
        <sz val="8"/>
        <rFont val="Arial"/>
        <family val="2"/>
      </rPr>
      <t xml:space="preserve"> Deltakeradgang i fiske etter leppefis, kongekrabbe og fangst av vågehval inngår ikke i opptellingen. Deltakeradgangene Torsk, sør og Seinot, sør er ikke definert i egne grupperinger sammen med andre deltakeradganger. Fartøy har i tillegg mulighet til å delta i åpen gruppe i fiskeri hvor de ikke har deltakeradgang.</t>
    </r>
  </si>
  <si>
    <r>
      <t>2)</t>
    </r>
    <r>
      <rPr>
        <sz val="8"/>
        <rFont val="Arial"/>
        <family val="2"/>
      </rPr>
      <t xml:space="preserve"> Fiske etter torsk, hyse og sei for fartøy som har mindre enn 500 m</t>
    </r>
    <r>
      <rPr>
        <vertAlign val="superscript"/>
        <sz val="8"/>
        <rFont val="Arial"/>
        <family val="2"/>
      </rPr>
      <t>3</t>
    </r>
    <r>
      <rPr>
        <sz val="8"/>
        <rFont val="Arial"/>
        <family val="2"/>
      </rPr>
      <t xml:space="preserve"> lasteromsvolum som fisker med konvensjonelle redskap nord for 62 grader nord. </t>
    </r>
  </si>
  <si>
    <r>
      <t>3)</t>
    </r>
    <r>
      <rPr>
        <sz val="8"/>
        <rFont val="Arial"/>
        <family val="2"/>
      </rPr>
      <t xml:space="preserve"> Fiske etter norsk vårgytende sild for fartøy som har mindre enn 500 m</t>
    </r>
    <r>
      <rPr>
        <vertAlign val="superscript"/>
        <sz val="8"/>
        <rFont val="Arial"/>
        <family val="2"/>
      </rPr>
      <t>3</t>
    </r>
    <r>
      <rPr>
        <sz val="8"/>
        <rFont val="Arial"/>
        <family val="2"/>
      </rPr>
      <t xml:space="preserve"> lasteromsvolum.</t>
    </r>
  </si>
  <si>
    <r>
      <t>4)</t>
    </r>
    <r>
      <rPr>
        <sz val="8"/>
        <rFont val="Arial"/>
        <family val="2"/>
      </rPr>
      <t xml:space="preserve"> Fiske etter sei for fartøy som har mindre enn 500 m</t>
    </r>
    <r>
      <rPr>
        <vertAlign val="superscript"/>
        <sz val="8"/>
        <rFont val="Arial"/>
        <family val="2"/>
      </rPr>
      <t>3</t>
    </r>
    <r>
      <rPr>
        <sz val="8"/>
        <rFont val="Arial"/>
        <family val="2"/>
      </rPr>
      <t xml:space="preserve"> lasteromsvolum som fisker med not nord for 62 grader nord.</t>
    </r>
  </si>
  <si>
    <r>
      <t>5)</t>
    </r>
    <r>
      <rPr>
        <sz val="8"/>
        <rFont val="Arial"/>
        <family val="2"/>
      </rPr>
      <t xml:space="preserve"> Fiske etter makrell for fartøy som har mindre enn 500 m</t>
    </r>
    <r>
      <rPr>
        <vertAlign val="superscript"/>
        <sz val="8"/>
        <rFont val="Arial"/>
        <family val="2"/>
      </rPr>
      <t>3</t>
    </r>
    <r>
      <rPr>
        <sz val="8"/>
        <rFont val="Arial"/>
        <family val="2"/>
      </rPr>
      <t xml:space="preserve"> lasteromsvolum.</t>
    </r>
  </si>
  <si>
    <r>
      <t>6)</t>
    </r>
    <r>
      <rPr>
        <sz val="8"/>
        <rFont val="Arial"/>
        <family val="2"/>
      </rPr>
      <t xml:space="preserve"> Fiske etter reker med trål i Nordsjøen og Skagerrak sør for 62 grader nord.</t>
    </r>
  </si>
  <si>
    <r>
      <t>7)</t>
    </r>
    <r>
      <rPr>
        <sz val="8"/>
        <rFont val="Arial"/>
        <family val="2"/>
      </rPr>
      <t xml:space="preserve"> Fiske etter sild for fartøy som har mindre enn 500 m</t>
    </r>
    <r>
      <rPr>
        <vertAlign val="superscript"/>
        <sz val="8"/>
        <rFont val="Arial"/>
        <family val="2"/>
      </rPr>
      <t>3</t>
    </r>
    <r>
      <rPr>
        <sz val="8"/>
        <rFont val="Arial"/>
        <family val="2"/>
      </rPr>
      <t xml:space="preserve"> lasteromsvolum i Nordsjøen sør for 62 grader nord.</t>
    </r>
  </si>
  <si>
    <r>
      <t>8)</t>
    </r>
    <r>
      <rPr>
        <sz val="8"/>
        <rFont val="Arial"/>
        <family val="2"/>
      </rPr>
      <t xml:space="preserve"> Fiske etter sei for fartøy som har mindre enn 500 m</t>
    </r>
    <r>
      <rPr>
        <vertAlign val="superscript"/>
        <sz val="8"/>
        <rFont val="Arial"/>
        <family val="2"/>
      </rPr>
      <t>3</t>
    </r>
    <r>
      <rPr>
        <sz val="8"/>
        <rFont val="Arial"/>
        <family val="2"/>
      </rPr>
      <t xml:space="preserve"> lasteromsvolum for fartøy som fisker med not sør for 62 grader nord.</t>
    </r>
  </si>
  <si>
    <r>
      <t>9)</t>
    </r>
    <r>
      <rPr>
        <sz val="8"/>
        <rFont val="Arial"/>
        <family val="2"/>
      </rPr>
      <t xml:space="preserve"> Fiske etter torsk for fartøy som har mindre enn 500 m</t>
    </r>
    <r>
      <rPr>
        <vertAlign val="superscript"/>
        <sz val="8"/>
        <rFont val="Arial"/>
        <family val="2"/>
      </rPr>
      <t>3</t>
    </r>
    <r>
      <rPr>
        <sz val="8"/>
        <rFont val="Arial"/>
        <family val="2"/>
      </rPr>
      <t xml:space="preserve"> lasteromsvolum som fisker med konvensjonelle redskap i Nordsjøen sør for 62 grader nord. </t>
    </r>
  </si>
  <si>
    <r>
      <t>Total mengde (tonn, rund vekt)</t>
    </r>
    <r>
      <rPr>
        <vertAlign val="superscript"/>
        <sz val="10"/>
        <rFont val="Arial"/>
        <family val="2"/>
      </rPr>
      <t>3)</t>
    </r>
  </si>
  <si>
    <r>
      <t>Relativ andel for fartøy som ikke er i populasjonen</t>
    </r>
    <r>
      <rPr>
        <vertAlign val="superscript"/>
        <sz val="10"/>
        <rFont val="Arial"/>
        <family val="2"/>
      </rPr>
      <t>4)</t>
    </r>
  </si>
  <si>
    <r>
      <t>Residualpost</t>
    </r>
    <r>
      <rPr>
        <vertAlign val="superscript"/>
        <sz val="10"/>
        <rFont val="Arial"/>
        <family val="2"/>
      </rPr>
      <t>2)</t>
    </r>
  </si>
  <si>
    <r>
      <t>Total verdi (1000 kr)</t>
    </r>
    <r>
      <rPr>
        <vertAlign val="superscript"/>
        <sz val="10"/>
        <rFont val="Arial"/>
        <family val="2"/>
      </rPr>
      <t>3)</t>
    </r>
  </si>
  <si>
    <r>
      <t>1)</t>
    </r>
    <r>
      <rPr>
        <sz val="8"/>
        <rFont val="Arial"/>
        <family val="2"/>
      </rPr>
      <t xml:space="preserve"> Statistikken er basert på landings- og sluttseddeldata innsendt fra fiskesalgslagene til Fiskeridirektoratet. Tallene inkluderer skolekvoter og forskningsfangst som er omsatt.</t>
    </r>
  </si>
  <si>
    <r>
      <t>2)</t>
    </r>
    <r>
      <rPr>
        <sz val="8"/>
        <rFont val="Arial"/>
        <family val="2"/>
      </rPr>
      <t xml:space="preserve"> Uspesifisert.Tang og tare er ikke inkludert.</t>
    </r>
  </si>
  <si>
    <r>
      <t xml:space="preserve">3) </t>
    </r>
    <r>
      <rPr>
        <sz val="8"/>
        <rFont val="Arial"/>
        <family val="2"/>
      </rPr>
      <t>Ved sammenlikning av tall for lengdegrupper med andre av Fiskeridirektoratets kilder vil det for enkelte år være små differanser i tallene. Differansen skyldes at det i forbindelse med kommunesammenslåinger tar tid før et fartøy får nytt registreringsmerke, og fartøyet vil dermed i en periode ha et registreringsmerke med ugyldig kommune. I statistikkbanken vil for eksempel fangsten tatt på disse registreringsmerkene føres som uoppgitt i lengdegrupperingen.</t>
    </r>
  </si>
  <si>
    <r>
      <t>4)</t>
    </r>
    <r>
      <rPr>
        <sz val="8"/>
        <rFont val="Arial"/>
        <family val="2"/>
      </rPr>
      <t xml:space="preserve"> Viser relativ andel av total mengde/verdi for fartøy som ikke er med i populasjonen (fordeling mellom størrelsesgrupper).</t>
    </r>
  </si>
  <si>
    <r>
      <t>6)</t>
    </r>
    <r>
      <rPr>
        <sz val="8"/>
        <rFont val="Arial"/>
        <family val="2"/>
      </rPr>
      <t xml:space="preserve"> Fra og med 2011 inngår fartøy med fjernfisketillatelse i tabeller over fartøy som ikke er med i populasjonen. Se Info_Definisjoner for ytterligere detaljer.</t>
    </r>
  </si>
  <si>
    <r>
      <t>Antarktisk krill</t>
    </r>
    <r>
      <rPr>
        <vertAlign val="superscript"/>
        <sz val="11"/>
        <color theme="1"/>
        <rFont val="Arial"/>
        <family val="2"/>
      </rPr>
      <t>2)</t>
    </r>
  </si>
  <si>
    <r>
      <t>1)</t>
    </r>
    <r>
      <rPr>
        <sz val="8"/>
        <rFont val="Arial"/>
        <family val="2"/>
      </rPr>
      <t xml:space="preserve"> Statistikken er basert på landings- og sluttseddeldata innsendt fra fiskesalgslagene til Fiskeridirektoratet. Tallene inkluderer skolekvoter og forskningsfangst som er omsatt. </t>
    </r>
  </si>
  <si>
    <r>
      <t xml:space="preserve">2) </t>
    </r>
    <r>
      <rPr>
        <sz val="8"/>
        <rFont val="Arial"/>
        <family val="2"/>
      </rPr>
      <t>Fra og med 2011 inngår fartøy med fjernfisketillatelse i tabeller over fartøy som ikke er med i populasjonen. På bakgrunn av dette er antarktisk krill spesifisert som egen art fra og med 2011. For tidligere år inngår antarktisk krill i andre fiskeslag.</t>
    </r>
  </si>
  <si>
    <r>
      <t xml:space="preserve">1) </t>
    </r>
    <r>
      <rPr>
        <sz val="8"/>
        <rFont val="Arial"/>
        <family val="2"/>
      </rPr>
      <t>Statistikken er basert på landings- og sluttseddeldata innsendt fra fiskesalgslagene til Fiskeridirektoratet. Tallene inkluderer skolekvoter og forskningsfangst som er omsatt.</t>
    </r>
  </si>
  <si>
    <r>
      <t>2)</t>
    </r>
    <r>
      <rPr>
        <sz val="8"/>
        <color theme="1"/>
        <rFont val="Arial"/>
        <family val="2"/>
      </rPr>
      <t xml:space="preserve"> Fra og med 2011 inngår fartøy med fjernfisketillatelse i tabeller over fartøy som ikke er med i populasjonen. Se Info_Definisjoner for ytterligere detaljer.</t>
    </r>
  </si>
  <si>
    <t>Ingen deltakeradganger i lukkede kystfiskerier</t>
  </si>
  <si>
    <t>Antall fartøy</t>
  </si>
  <si>
    <t>Offisiell statistikk</t>
  </si>
  <si>
    <t>Registrerte</t>
  </si>
  <si>
    <t>1 512 000</t>
  </si>
  <si>
    <t>2 279 000</t>
  </si>
  <si>
    <t>4 542 000</t>
  </si>
  <si>
    <t>Krav til fangstinntekt for populasjonen. 2009-2024.</t>
  </si>
  <si>
    <r>
      <t>Registrerte fartøy i Fiskeridirektoratets Merkeregister, fartøy som ikke er med i populasjonen og aktive fartøy som ikke er med i populasjonen per 31.12. 2003-2024.</t>
    </r>
    <r>
      <rPr>
        <vertAlign val="superscript"/>
        <sz val="16"/>
        <color rgb="FF14406B"/>
        <rFont val="Arial"/>
        <family val="2"/>
      </rPr>
      <t>1)</t>
    </r>
  </si>
  <si>
    <r>
      <t>Andel landet kvantum og førstehåndsverdi 
for fartøy som ikke er med i populasjonen. 
2003-2024</t>
    </r>
    <r>
      <rPr>
        <vertAlign val="superscript"/>
        <sz val="14"/>
        <color rgb="FF14406B"/>
        <rFont val="Arial"/>
        <family val="2"/>
      </rPr>
      <t>1)6)</t>
    </r>
  </si>
  <si>
    <r>
      <t>Fangst fordelt på fiskeslag for fartøy som ikke er med i populasjonen. 2003 - 2024</t>
    </r>
    <r>
      <rPr>
        <vertAlign val="superscript"/>
        <sz val="16"/>
        <color rgb="FF14406B"/>
        <rFont val="Arial"/>
        <family val="2"/>
      </rPr>
      <t>1)</t>
    </r>
  </si>
  <si>
    <r>
      <t>Fangst fordelt på redskap for fartøy som ikke er med i populasjonen. 2003 - 2024</t>
    </r>
    <r>
      <rPr>
        <vertAlign val="superscript"/>
        <sz val="16"/>
        <color rgb="FF14406B"/>
        <rFont val="Arial"/>
        <family val="2"/>
      </rPr>
      <t>1)2)</t>
    </r>
  </si>
  <si>
    <r>
      <t>Fartøy som ikke er med i populasjonen fordelt på kombinasjoner av gyldige deltakeradganger innenfor kystfiskerier. 
Per 31.12. 2007-2024</t>
    </r>
    <r>
      <rPr>
        <vertAlign val="superscript"/>
        <sz val="16"/>
        <color rgb="FF14406B"/>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</si>
</sst>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
    <numFmt numFmtId="166" formatCode="_ * #,##0_ ;_ * \-#,##0_ ;_ * &quot;-&quot;??_ ;_ @_ "/>
    <numFmt numFmtId="167" formatCode="0.000\ %"/>
    <numFmt numFmtId="168" formatCode="0.0000\ %"/>
  </numFmts>
  <fonts count="31" x14ac:knownFonts="1">
    <font>
      <sz val="11"/>
      <color theme="1"/>
      <name val="Calibri"/>
      <family val="2"/>
      <scheme val="minor"/>
    </font>
    <font>
      <sz val="10"/>
      <name val="Arial"/>
      <family val="2"/>
    </font>
    <font>
      <sz val="11"/>
      <color theme="1"/>
      <name val="Calibri"/>
      <family val="2"/>
      <scheme val="minor"/>
    </font>
    <font>
      <sz val="20"/>
      <color rgb="FF14406B"/>
      <name val="Arial"/>
      <family val="2"/>
    </font>
    <font>
      <sz val="11"/>
      <color theme="1"/>
      <name val="Arial"/>
      <family val="2"/>
    </font>
    <font>
      <sz val="11"/>
      <name val="Arial"/>
      <family val="2"/>
    </font>
    <font>
      <b/>
      <sz val="11"/>
      <name val="Arial"/>
      <family val="2"/>
    </font>
    <font>
      <vertAlign val="superscript"/>
      <sz val="11"/>
      <name val="Arial"/>
      <family val="2"/>
    </font>
    <font>
      <b/>
      <sz val="11"/>
      <color theme="0"/>
      <name val="Arial"/>
      <family val="2"/>
    </font>
    <font>
      <vertAlign val="superscript"/>
      <sz val="8"/>
      <name val="Arial"/>
      <family val="2"/>
    </font>
    <font>
      <sz val="8"/>
      <name val="Arial"/>
      <family val="2"/>
    </font>
    <font>
      <sz val="16"/>
      <color rgb="FF14406B"/>
      <name val="Arial"/>
      <family val="2"/>
    </font>
    <font>
      <vertAlign val="superscript"/>
      <sz val="16"/>
      <color rgb="FF14406B"/>
      <name val="Arial"/>
      <family val="2"/>
    </font>
    <font>
      <sz val="14"/>
      <color rgb="FF0033A0"/>
      <name val="Arial"/>
      <family val="2"/>
    </font>
    <font>
      <sz val="11"/>
      <color indexed="8"/>
      <name val="Arial"/>
      <family val="2"/>
    </font>
    <font>
      <b/>
      <vertAlign val="superscript"/>
      <sz val="11"/>
      <color theme="0"/>
      <name val="Arial"/>
      <family val="2"/>
    </font>
    <font>
      <sz val="10"/>
      <color theme="1"/>
      <name val="Arial"/>
      <family val="2"/>
    </font>
    <font>
      <b/>
      <sz val="10"/>
      <color theme="0"/>
      <name val="Arial"/>
      <family val="2"/>
    </font>
    <font>
      <vertAlign val="superscript"/>
      <sz val="10"/>
      <color indexed="8"/>
      <name val="Arial"/>
      <family val="2"/>
    </font>
    <font>
      <vertAlign val="superscript"/>
      <sz val="10"/>
      <name val="Arial"/>
      <family val="2"/>
    </font>
    <font>
      <sz val="9"/>
      <name val="Arial"/>
      <family val="2"/>
    </font>
    <font>
      <sz val="14"/>
      <color rgb="FF14406B"/>
      <name val="Arial"/>
      <family val="2"/>
    </font>
    <font>
      <vertAlign val="superscript"/>
      <sz val="14"/>
      <color rgb="FF14406B"/>
      <name val="Arial"/>
      <family val="2"/>
    </font>
    <font>
      <b/>
      <sz val="10"/>
      <color indexed="8"/>
      <name val="Arial"/>
      <family val="2"/>
    </font>
    <font>
      <sz val="10"/>
      <color indexed="10"/>
      <name val="Arial"/>
      <family val="2"/>
    </font>
    <font>
      <vertAlign val="superscript"/>
      <sz val="11"/>
      <color theme="1"/>
      <name val="Arial"/>
      <family val="2"/>
    </font>
    <font>
      <sz val="8"/>
      <color theme="1"/>
      <name val="Arial"/>
      <family val="2"/>
    </font>
    <font>
      <sz val="11"/>
      <color rgb="FF0033A0"/>
      <name val="Arial"/>
      <family val="2"/>
    </font>
    <font>
      <vertAlign val="superscript"/>
      <sz val="8"/>
      <color theme="1"/>
      <name val="Arial"/>
      <family val="2"/>
    </font>
    <font>
      <sz val="12"/>
      <color rgb="FF23AEB4"/>
      <name val="Arial"/>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3AEB4"/>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s>
  <cellStyleXfs count="43">
    <xf numFmtId="0" fontId="0" fillId="0" borderId="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343">
    <xf numFmtId="0" fontId="0" fillId="0" borderId="0" xfId="0"/>
    <xf numFmtId="0" fontId="4" fillId="0" borderId="0" xfId="0" applyFont="1"/>
    <xf numFmtId="0" fontId="5" fillId="0" borderId="0" xfId="2" applyFont="1"/>
    <xf numFmtId="0" fontId="6" fillId="0" borderId="0" xfId="0" applyFont="1" applyBorder="1" applyAlignment="1">
      <alignment horizontal="left"/>
    </xf>
    <xf numFmtId="0" fontId="6" fillId="0" borderId="0" xfId="0" applyFont="1" applyBorder="1" applyAlignment="1">
      <alignment horizontal="center"/>
    </xf>
    <xf numFmtId="0" fontId="5" fillId="0" borderId="0" xfId="0" applyFont="1"/>
    <xf numFmtId="0" fontId="8" fillId="3" borderId="23" xfId="0" applyFont="1" applyFill="1" applyBorder="1" applyAlignment="1">
      <alignment horizontal="center" wrapText="1"/>
    </xf>
    <xf numFmtId="0" fontId="8" fillId="3" borderId="24" xfId="0" applyFont="1" applyFill="1" applyBorder="1" applyAlignment="1">
      <alignment horizontal="center" wrapText="1"/>
    </xf>
    <xf numFmtId="0" fontId="8" fillId="3" borderId="25" xfId="0" applyFont="1" applyFill="1" applyBorder="1" applyAlignment="1">
      <alignment horizontal="center" wrapText="1"/>
    </xf>
    <xf numFmtId="0" fontId="5" fillId="0" borderId="26" xfId="0" applyFont="1" applyBorder="1" applyAlignment="1">
      <alignment horizontal="justify" vertical="top" wrapText="1"/>
    </xf>
    <xf numFmtId="3" fontId="5" fillId="0" borderId="34" xfId="0" applyNumberFormat="1" applyFont="1" applyBorder="1" applyAlignment="1">
      <alignment horizontal="center" vertical="top" wrapText="1"/>
    </xf>
    <xf numFmtId="3" fontId="5" fillId="0" borderId="26" xfId="0" applyNumberFormat="1" applyFont="1" applyBorder="1" applyAlignment="1">
      <alignment horizontal="center" vertical="top" wrapText="1"/>
    </xf>
    <xf numFmtId="3" fontId="5" fillId="0" borderId="28" xfId="0" applyNumberFormat="1" applyFont="1" applyFill="1" applyBorder="1" applyAlignment="1">
      <alignment horizontal="center" vertical="top" wrapText="1"/>
    </xf>
    <xf numFmtId="3" fontId="5" fillId="0" borderId="26" xfId="0" applyNumberFormat="1" applyFont="1" applyBorder="1" applyAlignment="1">
      <alignment horizontal="center" vertical="top"/>
    </xf>
    <xf numFmtId="3" fontId="5" fillId="0" borderId="34" xfId="0" applyNumberFormat="1" applyFont="1" applyBorder="1" applyAlignment="1">
      <alignment horizontal="center" vertical="top"/>
    </xf>
    <xf numFmtId="0" fontId="5" fillId="0" borderId="19" xfId="0" applyFont="1" applyBorder="1" applyAlignment="1">
      <alignment horizontal="justify" vertical="top" wrapText="1"/>
    </xf>
    <xf numFmtId="3" fontId="5" fillId="0" borderId="31" xfId="0" applyNumberFormat="1" applyFont="1" applyBorder="1" applyAlignment="1">
      <alignment horizontal="center" vertical="top" wrapText="1"/>
    </xf>
    <xf numFmtId="3" fontId="5" fillId="0" borderId="19" xfId="0" applyNumberFormat="1" applyFont="1" applyBorder="1" applyAlignment="1">
      <alignment horizontal="center" vertical="top" wrapText="1"/>
    </xf>
    <xf numFmtId="3" fontId="5" fillId="0" borderId="29" xfId="0" applyNumberFormat="1" applyFont="1" applyFill="1" applyBorder="1" applyAlignment="1">
      <alignment horizontal="center" vertical="top" wrapText="1"/>
    </xf>
    <xf numFmtId="3" fontId="5" fillId="0" borderId="19" xfId="0" applyNumberFormat="1" applyFont="1" applyBorder="1" applyAlignment="1">
      <alignment horizontal="center" vertical="top"/>
    </xf>
    <xf numFmtId="3" fontId="5" fillId="0" borderId="31" xfId="0" applyNumberFormat="1" applyFont="1" applyBorder="1" applyAlignment="1">
      <alignment horizontal="center" vertical="top"/>
    </xf>
    <xf numFmtId="0" fontId="5" fillId="0" borderId="24" xfId="0" applyFont="1" applyBorder="1" applyAlignment="1">
      <alignment horizontal="justify" vertical="top" wrapText="1"/>
    </xf>
    <xf numFmtId="3" fontId="5" fillId="0" borderId="35" xfId="0" applyNumberFormat="1" applyFont="1" applyBorder="1" applyAlignment="1">
      <alignment horizontal="center" vertical="top" wrapText="1"/>
    </xf>
    <xf numFmtId="3" fontId="5" fillId="0" borderId="24" xfId="0" applyNumberFormat="1" applyFont="1" applyBorder="1" applyAlignment="1">
      <alignment horizontal="center" vertical="top" wrapText="1"/>
    </xf>
    <xf numFmtId="3" fontId="5" fillId="0" borderId="25" xfId="0" applyNumberFormat="1" applyFont="1" applyFill="1" applyBorder="1" applyAlignment="1">
      <alignment horizontal="center" vertical="top" wrapText="1"/>
    </xf>
    <xf numFmtId="3" fontId="5" fillId="0" borderId="24" xfId="0" applyNumberFormat="1" applyFont="1" applyBorder="1" applyAlignment="1">
      <alignment horizontal="center" vertical="top"/>
    </xf>
    <xf numFmtId="3" fontId="5" fillId="0" borderId="35" xfId="0" applyNumberFormat="1" applyFont="1" applyBorder="1" applyAlignment="1">
      <alignment horizontal="center" vertical="top"/>
    </xf>
    <xf numFmtId="0" fontId="7" fillId="0" borderId="0" xfId="0" applyFont="1" applyBorder="1" applyAlignment="1">
      <alignment horizontal="left"/>
    </xf>
    <xf numFmtId="0" fontId="6" fillId="0" borderId="0" xfId="2" applyFont="1" applyBorder="1" applyAlignment="1">
      <alignment horizontal="left"/>
    </xf>
    <xf numFmtId="0" fontId="8" fillId="3" borderId="35" xfId="2" applyFont="1" applyFill="1" applyBorder="1" applyAlignment="1">
      <alignment horizontal="center" wrapText="1"/>
    </xf>
    <xf numFmtId="0" fontId="8" fillId="3" borderId="24" xfId="2" applyFont="1" applyFill="1" applyBorder="1" applyAlignment="1">
      <alignment horizontal="center"/>
    </xf>
    <xf numFmtId="0" fontId="8" fillId="3" borderId="23" xfId="2" applyFont="1" applyFill="1" applyBorder="1" applyAlignment="1">
      <alignment horizontal="center"/>
    </xf>
    <xf numFmtId="0" fontId="8" fillId="3" borderId="25" xfId="2" applyFont="1" applyFill="1" applyBorder="1" applyAlignment="1">
      <alignment horizontal="center"/>
    </xf>
    <xf numFmtId="0" fontId="8" fillId="3" borderId="24" xfId="2" applyFont="1" applyFill="1" applyBorder="1" applyAlignment="1">
      <alignment horizontal="center" wrapText="1"/>
    </xf>
    <xf numFmtId="0" fontId="5" fillId="0" borderId="26" xfId="2" applyFont="1" applyBorder="1" applyAlignment="1">
      <alignment wrapText="1"/>
    </xf>
    <xf numFmtId="3" fontId="5" fillId="0" borderId="34" xfId="2" applyNumberFormat="1" applyFont="1" applyBorder="1" applyAlignment="1">
      <alignment horizontal="right" indent="1"/>
    </xf>
    <xf numFmtId="3" fontId="5" fillId="0" borderId="26" xfId="2" applyNumberFormat="1" applyFont="1" applyBorder="1" applyAlignment="1">
      <alignment horizontal="right" indent="1"/>
    </xf>
    <xf numFmtId="3" fontId="5" fillId="0" borderId="30" xfId="2" applyNumberFormat="1" applyFont="1" applyBorder="1" applyAlignment="1">
      <alignment horizontal="right" indent="1"/>
    </xf>
    <xf numFmtId="3" fontId="5" fillId="0" borderId="28" xfId="2" applyNumberFormat="1" applyFont="1" applyBorder="1" applyAlignment="1">
      <alignment horizontal="right" indent="1"/>
    </xf>
    <xf numFmtId="3" fontId="5" fillId="0" borderId="19" xfId="0" applyNumberFormat="1" applyFont="1" applyBorder="1" applyAlignment="1">
      <alignment horizontal="right" indent="1"/>
    </xf>
    <xf numFmtId="3" fontId="5" fillId="0" borderId="26" xfId="0" applyNumberFormat="1" applyFont="1" applyBorder="1" applyAlignment="1">
      <alignment horizontal="right" indent="1"/>
    </xf>
    <xf numFmtId="3" fontId="5" fillId="0" borderId="34" xfId="0" applyNumberFormat="1" applyFont="1" applyBorder="1" applyAlignment="1">
      <alignment horizontal="right" indent="1"/>
    </xf>
    <xf numFmtId="0" fontId="5" fillId="0" borderId="19" xfId="2" applyFont="1" applyBorder="1" applyAlignment="1">
      <alignment wrapText="1"/>
    </xf>
    <xf numFmtId="3" fontId="5" fillId="0" borderId="31" xfId="2" applyNumberFormat="1" applyFont="1" applyBorder="1" applyAlignment="1">
      <alignment horizontal="right" indent="1"/>
    </xf>
    <xf numFmtId="3" fontId="5" fillId="0" borderId="19" xfId="2" applyNumberFormat="1" applyFont="1" applyBorder="1" applyAlignment="1">
      <alignment horizontal="right" indent="1"/>
    </xf>
    <xf numFmtId="3" fontId="5" fillId="0" borderId="0" xfId="2" applyNumberFormat="1" applyFont="1" applyBorder="1" applyAlignment="1">
      <alignment horizontal="right" indent="1"/>
    </xf>
    <xf numFmtId="3" fontId="5" fillId="0" borderId="29" xfId="2" applyNumberFormat="1" applyFont="1" applyBorder="1" applyAlignment="1">
      <alignment horizontal="right" indent="1"/>
    </xf>
    <xf numFmtId="3" fontId="5" fillId="0" borderId="31" xfId="0" applyNumberFormat="1" applyFont="1" applyBorder="1" applyAlignment="1">
      <alignment horizontal="right" indent="1"/>
    </xf>
    <xf numFmtId="0" fontId="5" fillId="0" borderId="24" xfId="2" applyFont="1" applyBorder="1" applyAlignment="1">
      <alignment wrapText="1"/>
    </xf>
    <xf numFmtId="3" fontId="5" fillId="0" borderId="35" xfId="2" applyNumberFormat="1" applyFont="1" applyBorder="1" applyAlignment="1">
      <alignment horizontal="right" indent="1"/>
    </xf>
    <xf numFmtId="3" fontId="5" fillId="0" borderId="24" xfId="2" applyNumberFormat="1" applyFont="1" applyBorder="1" applyAlignment="1">
      <alignment horizontal="right" indent="1"/>
    </xf>
    <xf numFmtId="3" fontId="5" fillId="0" borderId="23" xfId="2" applyNumberFormat="1" applyFont="1" applyBorder="1" applyAlignment="1">
      <alignment horizontal="right" indent="1"/>
    </xf>
    <xf numFmtId="3" fontId="5" fillId="0" borderId="25" xfId="2" applyNumberFormat="1" applyFont="1" applyBorder="1" applyAlignment="1">
      <alignment horizontal="right" indent="1"/>
    </xf>
    <xf numFmtId="3" fontId="5" fillId="0" borderId="24" xfId="0" applyNumberFormat="1" applyFont="1" applyBorder="1" applyAlignment="1">
      <alignment horizontal="right" indent="1"/>
    </xf>
    <xf numFmtId="3" fontId="5" fillId="0" borderId="35" xfId="0" applyNumberFormat="1" applyFont="1" applyBorder="1" applyAlignment="1">
      <alignment horizontal="right" indent="1"/>
    </xf>
    <xf numFmtId="0" fontId="9" fillId="0" borderId="0" xfId="2" applyFont="1" applyBorder="1" applyAlignment="1">
      <alignment horizontal="left"/>
    </xf>
    <xf numFmtId="0" fontId="13" fillId="0" borderId="0" xfId="0" applyFont="1" applyBorder="1" applyAlignment="1">
      <alignment vertical="top" wrapText="1"/>
    </xf>
    <xf numFmtId="0" fontId="4" fillId="0" borderId="26" xfId="0" applyFont="1" applyFill="1" applyBorder="1" applyAlignment="1"/>
    <xf numFmtId="0" fontId="4" fillId="0" borderId="24" xfId="0" applyFont="1" applyFill="1" applyBorder="1" applyAlignment="1"/>
    <xf numFmtId="0" fontId="8" fillId="3" borderId="32" xfId="0" applyFont="1" applyFill="1" applyBorder="1" applyAlignment="1">
      <alignment horizontal="center"/>
    </xf>
    <xf numFmtId="0" fontId="8" fillId="3" borderId="32" xfId="0" applyFont="1" applyFill="1" applyBorder="1" applyAlignment="1">
      <alignment horizontal="center" wrapText="1"/>
    </xf>
    <xf numFmtId="0" fontId="4" fillId="0" borderId="0" xfId="0" applyFont="1" applyBorder="1"/>
    <xf numFmtId="0" fontId="5" fillId="0" borderId="26" xfId="0" applyFont="1" applyBorder="1" applyAlignment="1">
      <alignment horizontal="left" indent="3"/>
    </xf>
    <xf numFmtId="3" fontId="14" fillId="0" borderId="26" xfId="5" applyNumberFormat="1" applyFont="1" applyBorder="1" applyAlignment="1"/>
    <xf numFmtId="3" fontId="5" fillId="0" borderId="34" xfId="5" applyNumberFormat="1" applyFont="1" applyBorder="1" applyAlignment="1"/>
    <xf numFmtId="3" fontId="5" fillId="0" borderId="31" xfId="5" applyNumberFormat="1" applyFont="1" applyBorder="1" applyAlignment="1"/>
    <xf numFmtId="3" fontId="5" fillId="0" borderId="31" xfId="0" applyNumberFormat="1" applyFont="1" applyBorder="1" applyAlignment="1">
      <alignment horizontal="right"/>
    </xf>
    <xf numFmtId="3" fontId="5" fillId="0" borderId="19" xfId="0" applyNumberFormat="1" applyFont="1" applyBorder="1" applyAlignment="1">
      <alignment horizontal="right"/>
    </xf>
    <xf numFmtId="0" fontId="5" fillId="0" borderId="19" xfId="0" applyFont="1" applyBorder="1" applyAlignment="1">
      <alignment horizontal="left" indent="3"/>
    </xf>
    <xf numFmtId="3" fontId="14" fillId="0" borderId="19" xfId="5" applyNumberFormat="1" applyFont="1" applyBorder="1" applyAlignment="1"/>
    <xf numFmtId="3" fontId="14" fillId="0" borderId="31" xfId="5" applyNumberFormat="1" applyFont="1" applyBorder="1" applyAlignment="1"/>
    <xf numFmtId="3" fontId="5" fillId="0" borderId="19" xfId="5" applyNumberFormat="1" applyFont="1" applyBorder="1" applyAlignment="1"/>
    <xf numFmtId="3" fontId="5" fillId="0" borderId="19" xfId="2" applyNumberFormat="1" applyFont="1" applyBorder="1"/>
    <xf numFmtId="3" fontId="5" fillId="0" borderId="31" xfId="2" applyNumberFormat="1" applyFont="1" applyBorder="1"/>
    <xf numFmtId="3" fontId="4" fillId="0" borderId="19" xfId="5" applyNumberFormat="1" applyFont="1" applyBorder="1" applyAlignment="1"/>
    <xf numFmtId="3" fontId="4" fillId="0" borderId="31" xfId="5" applyNumberFormat="1" applyFont="1" applyBorder="1" applyAlignment="1"/>
    <xf numFmtId="0" fontId="16" fillId="0" borderId="0" xfId="0" applyFont="1"/>
    <xf numFmtId="0" fontId="4" fillId="0" borderId="19" xfId="0" applyFont="1" applyBorder="1" applyAlignment="1">
      <alignment horizontal="left" indent="3"/>
    </xf>
    <xf numFmtId="3" fontId="4" fillId="0" borderId="31" xfId="2" applyNumberFormat="1" applyFont="1" applyBorder="1"/>
    <xf numFmtId="3" fontId="4" fillId="0" borderId="31" xfId="0" applyNumberFormat="1" applyFont="1" applyBorder="1" applyAlignment="1">
      <alignment horizontal="right"/>
    </xf>
    <xf numFmtId="0" fontId="5" fillId="0" borderId="24" xfId="0" applyFont="1" applyBorder="1" applyAlignment="1">
      <alignment horizontal="left" indent="3"/>
    </xf>
    <xf numFmtId="3" fontId="4" fillId="0" borderId="24" xfId="5" applyNumberFormat="1" applyFont="1" applyBorder="1" applyAlignment="1"/>
    <xf numFmtId="3" fontId="4" fillId="0" borderId="35" xfId="0" applyNumberFormat="1" applyFont="1" applyBorder="1" applyAlignment="1">
      <alignment horizontal="right"/>
    </xf>
    <xf numFmtId="0" fontId="1" fillId="0" borderId="0" xfId="2" applyFont="1"/>
    <xf numFmtId="0" fontId="6" fillId="0" borderId="0" xfId="0" applyFont="1" applyBorder="1" applyAlignment="1">
      <alignment horizontal="left" wrapText="1"/>
    </xf>
    <xf numFmtId="0" fontId="1" fillId="0" borderId="0" xfId="2" applyFont="1" applyBorder="1"/>
    <xf numFmtId="0" fontId="17" fillId="3" borderId="42" xfId="0" applyFont="1" applyFill="1" applyBorder="1"/>
    <xf numFmtId="0" fontId="17" fillId="3" borderId="44" xfId="0" applyFont="1" applyFill="1" applyBorder="1"/>
    <xf numFmtId="0" fontId="17" fillId="3" borderId="44" xfId="0" applyFont="1" applyFill="1" applyBorder="1" applyAlignment="1">
      <alignment horizontal="right"/>
    </xf>
    <xf numFmtId="0" fontId="17" fillId="3" borderId="42" xfId="0" applyFont="1" applyFill="1" applyBorder="1" applyAlignment="1">
      <alignment horizontal="right"/>
    </xf>
    <xf numFmtId="0" fontId="17" fillId="3" borderId="42" xfId="2" applyFont="1" applyFill="1" applyBorder="1"/>
    <xf numFmtId="0" fontId="1" fillId="0" borderId="0" xfId="2" applyFont="1" applyFill="1"/>
    <xf numFmtId="0" fontId="16" fillId="0" borderId="31" xfId="0" applyFont="1" applyBorder="1"/>
    <xf numFmtId="3" fontId="1" fillId="0" borderId="19" xfId="0" applyNumberFormat="1" applyFont="1" applyBorder="1"/>
    <xf numFmtId="3" fontId="1" fillId="0" borderId="31" xfId="0" applyNumberFormat="1" applyFont="1" applyBorder="1"/>
    <xf numFmtId="0" fontId="1" fillId="0" borderId="41" xfId="2" applyFont="1" applyBorder="1"/>
    <xf numFmtId="0" fontId="1" fillId="0" borderId="19" xfId="2" applyFont="1" applyBorder="1"/>
    <xf numFmtId="0" fontId="16" fillId="0" borderId="20" xfId="0" applyFont="1" applyBorder="1"/>
    <xf numFmtId="3" fontId="1" fillId="0" borderId="13" xfId="0" applyNumberFormat="1" applyFont="1" applyBorder="1"/>
    <xf numFmtId="3" fontId="1" fillId="0" borderId="20" xfId="0" applyNumberFormat="1" applyFont="1" applyBorder="1"/>
    <xf numFmtId="0" fontId="1" fillId="0" borderId="13" xfId="2" applyFont="1" applyBorder="1"/>
    <xf numFmtId="0" fontId="16" fillId="0" borderId="43" xfId="0" applyFont="1" applyBorder="1"/>
    <xf numFmtId="3" fontId="1" fillId="0" borderId="41" xfId="0" applyNumberFormat="1" applyFont="1" applyBorder="1"/>
    <xf numFmtId="3" fontId="1" fillId="0" borderId="43" xfId="0" applyNumberFormat="1" applyFont="1" applyBorder="1"/>
    <xf numFmtId="0" fontId="1" fillId="0" borderId="31" xfId="0" applyFont="1" applyBorder="1"/>
    <xf numFmtId="0" fontId="1" fillId="0" borderId="2" xfId="0" applyFont="1" applyBorder="1" applyAlignment="1">
      <alignment horizontal="center" vertical="center"/>
    </xf>
    <xf numFmtId="0" fontId="16" fillId="0" borderId="44" xfId="0" applyFont="1" applyBorder="1"/>
    <xf numFmtId="3" fontId="1" fillId="0" borderId="42" xfId="0" applyNumberFormat="1" applyFont="1" applyBorder="1"/>
    <xf numFmtId="3" fontId="1" fillId="0" borderId="44" xfId="0" applyNumberFormat="1" applyFont="1" applyBorder="1"/>
    <xf numFmtId="0" fontId="1" fillId="0" borderId="42" xfId="2" applyFont="1" applyBorder="1"/>
    <xf numFmtId="3" fontId="1" fillId="0" borderId="42" xfId="5" applyNumberFormat="1" applyFont="1" applyBorder="1"/>
    <xf numFmtId="3" fontId="17" fillId="3" borderId="13" xfId="0" applyNumberFormat="1" applyFont="1" applyFill="1" applyBorder="1"/>
    <xf numFmtId="3" fontId="17" fillId="3" borderId="20" xfId="0" applyNumberFormat="1" applyFont="1" applyFill="1" applyBorder="1"/>
    <xf numFmtId="3" fontId="17" fillId="3" borderId="42" xfId="0" applyNumberFormat="1" applyFont="1" applyFill="1" applyBorder="1"/>
    <xf numFmtId="0" fontId="20" fillId="0" borderId="0" xfId="2" applyFont="1"/>
    <xf numFmtId="0" fontId="21" fillId="0" borderId="0" xfId="2" applyFont="1" applyAlignment="1">
      <alignment wrapText="1"/>
    </xf>
    <xf numFmtId="0" fontId="23" fillId="0" borderId="0" xfId="2" applyFont="1"/>
    <xf numFmtId="0" fontId="1" fillId="0" borderId="0" xfId="1" applyFont="1" applyFill="1" applyBorder="1" applyAlignment="1">
      <alignment wrapText="1"/>
    </xf>
    <xf numFmtId="0" fontId="24" fillId="0" borderId="0" xfId="2" applyFont="1"/>
    <xf numFmtId="3" fontId="1" fillId="0" borderId="0" xfId="2" applyNumberFormat="1" applyFont="1"/>
    <xf numFmtId="0" fontId="1" fillId="0" borderId="6" xfId="1" applyFont="1" applyFill="1" applyBorder="1" applyAlignment="1">
      <alignment wrapText="1"/>
    </xf>
    <xf numFmtId="0" fontId="1" fillId="0" borderId="3" xfId="2" applyFont="1" applyFill="1" applyBorder="1" applyAlignment="1">
      <alignment horizontal="center" wrapText="1"/>
    </xf>
    <xf numFmtId="0" fontId="17" fillId="3" borderId="22" xfId="2" applyFont="1" applyFill="1" applyBorder="1" applyAlignment="1">
      <alignment horizontal="center" wrapText="1"/>
    </xf>
    <xf numFmtId="0" fontId="17" fillId="3" borderId="24" xfId="2" applyFont="1" applyFill="1" applyBorder="1" applyAlignment="1">
      <alignment horizontal="center" wrapText="1"/>
    </xf>
    <xf numFmtId="0" fontId="17" fillId="3" borderId="32" xfId="2" applyFont="1" applyFill="1" applyBorder="1" applyAlignment="1">
      <alignment horizontal="center" wrapText="1"/>
    </xf>
    <xf numFmtId="0" fontId="17" fillId="3" borderId="1" xfId="2" applyFont="1" applyFill="1" applyBorder="1" applyAlignment="1">
      <alignment horizontal="center" wrapText="1"/>
    </xf>
    <xf numFmtId="3" fontId="1" fillId="0" borderId="3" xfId="0" applyNumberFormat="1" applyFont="1" applyBorder="1" applyAlignment="1"/>
    <xf numFmtId="3" fontId="1" fillId="0" borderId="10" xfId="0" applyNumberFormat="1" applyFont="1" applyBorder="1" applyAlignment="1"/>
    <xf numFmtId="3" fontId="1" fillId="0" borderId="19" xfId="0" applyNumberFormat="1" applyFont="1" applyBorder="1" applyAlignment="1"/>
    <xf numFmtId="3" fontId="1" fillId="0" borderId="19" xfId="1" applyNumberFormat="1" applyFont="1" applyBorder="1" applyAlignment="1"/>
    <xf numFmtId="3" fontId="1" fillId="0" borderId="19" xfId="17" applyNumberFormat="1" applyFont="1" applyBorder="1" applyAlignment="1"/>
    <xf numFmtId="165" fontId="1" fillId="0" borderId="19" xfId="2" applyNumberFormat="1" applyFont="1" applyBorder="1" applyAlignment="1"/>
    <xf numFmtId="3" fontId="16" fillId="0" borderId="31" xfId="0" applyNumberFormat="1" applyFont="1" applyBorder="1" applyAlignment="1"/>
    <xf numFmtId="165" fontId="16" fillId="0" borderId="29" xfId="2" applyNumberFormat="1" applyFont="1" applyBorder="1" applyAlignment="1"/>
    <xf numFmtId="3" fontId="1" fillId="0" borderId="19" xfId="2" applyNumberFormat="1" applyFont="1" applyBorder="1" applyAlignment="1"/>
    <xf numFmtId="166" fontId="1" fillId="0" borderId="31" xfId="5" applyNumberFormat="1" applyFont="1" applyBorder="1" applyAlignment="1">
      <alignment horizontal="right" wrapText="1"/>
    </xf>
    <xf numFmtId="165" fontId="1" fillId="0" borderId="0" xfId="2" applyNumberFormat="1" applyFont="1" applyBorder="1" applyAlignment="1"/>
    <xf numFmtId="165" fontId="1" fillId="0" borderId="31" xfId="2" applyNumberFormat="1" applyFont="1" applyBorder="1" applyAlignment="1"/>
    <xf numFmtId="165" fontId="1" fillId="0" borderId="26" xfId="2" applyNumberFormat="1" applyFont="1" applyBorder="1" applyAlignment="1"/>
    <xf numFmtId="3" fontId="1" fillId="0" borderId="34" xfId="2" applyNumberFormat="1" applyFont="1" applyBorder="1" applyAlignment="1"/>
    <xf numFmtId="165" fontId="1" fillId="0" borderId="30" xfId="2" applyNumberFormat="1" applyFont="1" applyBorder="1" applyAlignment="1"/>
    <xf numFmtId="3" fontId="1" fillId="0" borderId="26" xfId="2" applyNumberFormat="1" applyFont="1" applyBorder="1" applyAlignment="1"/>
    <xf numFmtId="165" fontId="1" fillId="0" borderId="10" xfId="2" applyNumberFormat="1" applyFont="1" applyBorder="1" applyAlignment="1"/>
    <xf numFmtId="0" fontId="1" fillId="0" borderId="3" xfId="0" applyFont="1" applyBorder="1" applyAlignment="1">
      <alignment wrapText="1"/>
    </xf>
    <xf numFmtId="3" fontId="1" fillId="0" borderId="31" xfId="2" applyNumberFormat="1" applyFont="1" applyBorder="1" applyAlignment="1"/>
    <xf numFmtId="0" fontId="1" fillId="0" borderId="21" xfId="2" applyFont="1" applyBorder="1" applyAlignment="1">
      <alignment wrapText="1"/>
    </xf>
    <xf numFmtId="3" fontId="1" fillId="0" borderId="22" xfId="0" applyNumberFormat="1" applyFont="1" applyBorder="1" applyAlignment="1"/>
    <xf numFmtId="3" fontId="1" fillId="0" borderId="24" xfId="0" applyNumberFormat="1" applyFont="1" applyBorder="1" applyAlignment="1"/>
    <xf numFmtId="165" fontId="1" fillId="0" borderId="24" xfId="2" applyNumberFormat="1" applyFont="1" applyBorder="1" applyAlignment="1"/>
    <xf numFmtId="3" fontId="16" fillId="0" borderId="35" xfId="0" applyNumberFormat="1" applyFont="1" applyBorder="1" applyAlignment="1"/>
    <xf numFmtId="165" fontId="16" fillId="0" borderId="25" xfId="2" applyNumberFormat="1" applyFont="1" applyBorder="1" applyAlignment="1"/>
    <xf numFmtId="3" fontId="1" fillId="0" borderId="24" xfId="2" applyNumberFormat="1" applyFont="1" applyBorder="1" applyAlignment="1"/>
    <xf numFmtId="166" fontId="1" fillId="0" borderId="35" xfId="5" applyNumberFormat="1" applyFont="1" applyBorder="1" applyAlignment="1"/>
    <xf numFmtId="165" fontId="1" fillId="0" borderId="23" xfId="2" applyNumberFormat="1" applyFont="1" applyBorder="1" applyAlignment="1"/>
    <xf numFmtId="165" fontId="1" fillId="0" borderId="35" xfId="2" applyNumberFormat="1" applyFont="1" applyBorder="1" applyAlignment="1"/>
    <xf numFmtId="3" fontId="1" fillId="0" borderId="35" xfId="0" applyNumberFormat="1" applyFont="1" applyBorder="1" applyAlignment="1"/>
    <xf numFmtId="165" fontId="1" fillId="0" borderId="22" xfId="2" applyNumberFormat="1" applyFont="1" applyBorder="1" applyAlignment="1"/>
    <xf numFmtId="0" fontId="17" fillId="3" borderId="5" xfId="2" applyFont="1" applyFill="1" applyBorder="1" applyAlignment="1">
      <alignment wrapText="1"/>
    </xf>
    <xf numFmtId="3" fontId="17" fillId="3" borderId="4" xfId="0" applyNumberFormat="1" applyFont="1" applyFill="1" applyBorder="1" applyAlignment="1"/>
    <xf numFmtId="3" fontId="17" fillId="3" borderId="13" xfId="0" applyNumberFormat="1" applyFont="1" applyFill="1" applyBorder="1" applyAlignment="1"/>
    <xf numFmtId="3" fontId="17" fillId="3" borderId="45" xfId="1" applyNumberFormat="1" applyFont="1" applyFill="1" applyBorder="1" applyAlignment="1"/>
    <xf numFmtId="3" fontId="17" fillId="3" borderId="45" xfId="17" applyNumberFormat="1" applyFont="1" applyFill="1" applyBorder="1" applyAlignment="1"/>
    <xf numFmtId="3" fontId="17" fillId="3" borderId="13" xfId="17" applyNumberFormat="1" applyFont="1" applyFill="1" applyBorder="1" applyAlignment="1"/>
    <xf numFmtId="165" fontId="17" fillId="3" borderId="13" xfId="2" applyNumberFormat="1" applyFont="1" applyFill="1" applyBorder="1" applyAlignment="1"/>
    <xf numFmtId="3" fontId="17" fillId="3" borderId="20" xfId="0" applyNumberFormat="1" applyFont="1" applyFill="1" applyBorder="1" applyAlignment="1"/>
    <xf numFmtId="165" fontId="17" fillId="3" borderId="27" xfId="2" applyNumberFormat="1" applyFont="1" applyFill="1" applyBorder="1" applyAlignment="1"/>
    <xf numFmtId="3" fontId="17" fillId="3" borderId="13" xfId="2" applyNumberFormat="1" applyFont="1" applyFill="1" applyBorder="1" applyAlignment="1"/>
    <xf numFmtId="166" fontId="17" fillId="3" borderId="11" xfId="5" applyNumberFormat="1" applyFont="1" applyFill="1" applyBorder="1" applyAlignment="1">
      <alignment horizontal="right" wrapText="1"/>
    </xf>
    <xf numFmtId="165" fontId="17" fillId="3" borderId="20" xfId="2" applyNumberFormat="1" applyFont="1" applyFill="1" applyBorder="1" applyAlignment="1"/>
    <xf numFmtId="3" fontId="17" fillId="3" borderId="20" xfId="2" applyNumberFormat="1" applyFont="1" applyFill="1" applyBorder="1" applyAlignment="1"/>
    <xf numFmtId="165" fontId="17" fillId="3" borderId="4" xfId="2" applyNumberFormat="1" applyFont="1" applyFill="1" applyBorder="1" applyAlignment="1"/>
    <xf numFmtId="166" fontId="1" fillId="0" borderId="0" xfId="5" applyNumberFormat="1" applyFont="1"/>
    <xf numFmtId="0" fontId="1" fillId="0" borderId="0" xfId="2" applyFont="1" applyAlignment="1"/>
    <xf numFmtId="3" fontId="1" fillId="0" borderId="0" xfId="2" applyNumberFormat="1" applyFont="1" applyAlignment="1"/>
    <xf numFmtId="3" fontId="1" fillId="0" borderId="10" xfId="0" applyNumberFormat="1" applyFont="1" applyBorder="1" applyAlignment="1">
      <alignment horizontal="right" wrapText="1"/>
    </xf>
    <xf numFmtId="3" fontId="16" fillId="0" borderId="19" xfId="0" applyNumberFormat="1" applyFont="1" applyBorder="1" applyAlignment="1"/>
    <xf numFmtId="165" fontId="16" fillId="0" borderId="19" xfId="2" applyNumberFormat="1" applyFont="1" applyBorder="1" applyAlignment="1"/>
    <xf numFmtId="166" fontId="1" fillId="0" borderId="19" xfId="5" applyNumberFormat="1" applyFont="1" applyBorder="1" applyAlignment="1"/>
    <xf numFmtId="3" fontId="1" fillId="0" borderId="22" xfId="0" applyNumberFormat="1" applyFont="1" applyBorder="1" applyAlignment="1">
      <alignment horizontal="right" wrapText="1"/>
    </xf>
    <xf numFmtId="3" fontId="1" fillId="0" borderId="22" xfId="2" applyNumberFormat="1" applyFont="1" applyBorder="1" applyAlignment="1"/>
    <xf numFmtId="3" fontId="16" fillId="0" borderId="24" xfId="2" applyNumberFormat="1" applyFont="1" applyBorder="1" applyAlignment="1"/>
    <xf numFmtId="165" fontId="16" fillId="0" borderId="24" xfId="2" applyNumberFormat="1" applyFont="1" applyBorder="1" applyAlignment="1"/>
    <xf numFmtId="166" fontId="1" fillId="0" borderId="24" xfId="5" applyNumberFormat="1" applyFont="1" applyBorder="1" applyAlignment="1"/>
    <xf numFmtId="3" fontId="1" fillId="0" borderId="25" xfId="0" applyNumberFormat="1" applyFont="1" applyBorder="1" applyAlignment="1"/>
    <xf numFmtId="3" fontId="17" fillId="3" borderId="20" xfId="17" applyNumberFormat="1" applyFont="1" applyFill="1" applyBorder="1" applyAlignment="1"/>
    <xf numFmtId="166" fontId="17" fillId="3" borderId="13" xfId="5" applyNumberFormat="1" applyFont="1" applyFill="1" applyBorder="1" applyAlignment="1"/>
    <xf numFmtId="0" fontId="9" fillId="0" borderId="14" xfId="2" applyFont="1" applyFill="1" applyBorder="1" applyAlignment="1">
      <alignment wrapText="1"/>
    </xf>
    <xf numFmtId="0" fontId="19" fillId="0" borderId="14" xfId="2" applyFont="1" applyFill="1" applyBorder="1" applyAlignment="1">
      <alignment wrapText="1"/>
    </xf>
    <xf numFmtId="0" fontId="19" fillId="0" borderId="0" xfId="2" applyFont="1" applyFill="1" applyBorder="1" applyAlignment="1">
      <alignment wrapText="1"/>
    </xf>
    <xf numFmtId="0" fontId="19" fillId="0" borderId="0" xfId="2" applyFont="1" applyFill="1" applyBorder="1" applyAlignment="1">
      <alignment horizontal="left" wrapText="1"/>
    </xf>
    <xf numFmtId="0" fontId="9" fillId="0" borderId="0" xfId="2" applyFont="1" applyAlignment="1"/>
    <xf numFmtId="0" fontId="19" fillId="0" borderId="0" xfId="0" applyFont="1" applyAlignment="1">
      <alignment wrapText="1"/>
    </xf>
    <xf numFmtId="0" fontId="19" fillId="0" borderId="0" xfId="0" applyFont="1" applyAlignment="1">
      <alignment horizontal="left" wrapText="1"/>
    </xf>
    <xf numFmtId="3" fontId="19" fillId="0" borderId="0" xfId="2" applyNumberFormat="1" applyFont="1" applyFill="1" applyBorder="1" applyAlignment="1">
      <alignment horizontal="left" wrapText="1"/>
    </xf>
    <xf numFmtId="0" fontId="9" fillId="0" borderId="0" xfId="2" applyFont="1" applyAlignment="1">
      <alignment wrapText="1"/>
    </xf>
    <xf numFmtId="0" fontId="19" fillId="0" borderId="0" xfId="2" applyFont="1" applyAlignment="1"/>
    <xf numFmtId="0" fontId="9" fillId="0" borderId="0" xfId="0" applyFont="1" applyAlignment="1">
      <alignment wrapText="1"/>
    </xf>
    <xf numFmtId="165" fontId="1" fillId="0" borderId="0" xfId="3" applyNumberFormat="1" applyFont="1"/>
    <xf numFmtId="2" fontId="1" fillId="0" borderId="0" xfId="3" applyNumberFormat="1" applyFont="1"/>
    <xf numFmtId="168" fontId="1" fillId="0" borderId="0" xfId="4" applyNumberFormat="1" applyFont="1" applyFill="1" applyBorder="1" applyAlignment="1"/>
    <xf numFmtId="167" fontId="1" fillId="0" borderId="0" xfId="2" applyNumberFormat="1" applyFont="1"/>
    <xf numFmtId="0" fontId="11" fillId="0" borderId="0" xfId="2" applyFont="1" applyBorder="1" applyAlignment="1">
      <alignment wrapText="1"/>
    </xf>
    <xf numFmtId="0" fontId="13" fillId="0" borderId="0" xfId="2" applyFont="1" applyBorder="1" applyAlignment="1">
      <alignment wrapText="1"/>
    </xf>
    <xf numFmtId="3" fontId="5" fillId="0" borderId="26" xfId="2" applyNumberFormat="1" applyFont="1" applyFill="1" applyBorder="1" applyAlignment="1">
      <alignment horizontal="center"/>
    </xf>
    <xf numFmtId="3" fontId="5" fillId="0" borderId="34" xfId="2" applyNumberFormat="1" applyFont="1" applyFill="1" applyBorder="1" applyAlignment="1">
      <alignment horizontal="center"/>
    </xf>
    <xf numFmtId="3" fontId="5" fillId="0" borderId="29" xfId="2" applyNumberFormat="1" applyFont="1" applyFill="1" applyBorder="1" applyAlignment="1">
      <alignment horizontal="center"/>
    </xf>
    <xf numFmtId="3" fontId="5" fillId="0" borderId="19" xfId="2" applyNumberFormat="1" applyFont="1" applyFill="1" applyBorder="1" applyAlignment="1">
      <alignment horizontal="center"/>
    </xf>
    <xf numFmtId="3" fontId="5" fillId="0" borderId="24" xfId="2" applyNumberFormat="1" applyFont="1" applyFill="1" applyBorder="1" applyAlignment="1">
      <alignment horizontal="center"/>
    </xf>
    <xf numFmtId="3" fontId="5" fillId="0" borderId="35" xfId="2" applyNumberFormat="1" applyFont="1" applyFill="1" applyBorder="1" applyAlignment="1">
      <alignment horizontal="center"/>
    </xf>
    <xf numFmtId="3" fontId="5" fillId="0" borderId="25" xfId="2" applyNumberFormat="1" applyFont="1" applyFill="1" applyBorder="1" applyAlignment="1">
      <alignment horizontal="center"/>
    </xf>
    <xf numFmtId="0" fontId="5" fillId="0" borderId="19" xfId="2" applyFont="1" applyBorder="1" applyAlignment="1"/>
    <xf numFmtId="3" fontId="5" fillId="0" borderId="19" xfId="2" applyNumberFormat="1" applyFont="1" applyBorder="1" applyAlignment="1"/>
    <xf numFmtId="3" fontId="5" fillId="0" borderId="31" xfId="2" applyNumberFormat="1" applyFont="1" applyBorder="1" applyAlignment="1"/>
    <xf numFmtId="3" fontId="5" fillId="0" borderId="0" xfId="5" applyNumberFormat="1" applyFont="1" applyBorder="1" applyAlignment="1"/>
    <xf numFmtId="3" fontId="5" fillId="0" borderId="29" xfId="5" applyNumberFormat="1" applyFont="1" applyBorder="1" applyAlignment="1">
      <alignment horizontal="right"/>
    </xf>
    <xf numFmtId="3" fontId="5" fillId="0" borderId="29" xfId="5" applyNumberFormat="1" applyFont="1" applyBorder="1"/>
    <xf numFmtId="3" fontId="5" fillId="0" borderId="19" xfId="5" applyNumberFormat="1" applyFont="1" applyBorder="1"/>
    <xf numFmtId="3" fontId="5" fillId="0" borderId="0" xfId="5" applyNumberFormat="1" applyFont="1" applyBorder="1"/>
    <xf numFmtId="0" fontId="4" fillId="0" borderId="19" xfId="2" applyFont="1" applyBorder="1"/>
    <xf numFmtId="3" fontId="5" fillId="0" borderId="0" xfId="2" applyNumberFormat="1" applyFont="1" applyBorder="1"/>
    <xf numFmtId="0" fontId="5" fillId="0" borderId="24" xfId="2" applyFont="1" applyBorder="1" applyAlignment="1"/>
    <xf numFmtId="3" fontId="5" fillId="0" borderId="24" xfId="2" applyNumberFormat="1" applyFont="1" applyBorder="1" applyAlignment="1"/>
    <xf numFmtId="3" fontId="5" fillId="0" borderId="35" xfId="2" applyNumberFormat="1" applyFont="1" applyBorder="1" applyAlignment="1"/>
    <xf numFmtId="3" fontId="5" fillId="0" borderId="23" xfId="5" applyNumberFormat="1" applyFont="1" applyBorder="1" applyAlignment="1"/>
    <xf numFmtId="3" fontId="5" fillId="0" borderId="25" xfId="5" applyNumberFormat="1" applyFont="1" applyBorder="1" applyAlignment="1">
      <alignment horizontal="right"/>
    </xf>
    <xf numFmtId="3" fontId="5" fillId="0" borderId="25" xfId="5" applyNumberFormat="1" applyFont="1" applyBorder="1"/>
    <xf numFmtId="3" fontId="5" fillId="0" borderId="24" xfId="5" applyNumberFormat="1" applyFont="1" applyBorder="1"/>
    <xf numFmtId="3" fontId="5" fillId="0" borderId="23" xfId="5" applyNumberFormat="1" applyFont="1" applyBorder="1"/>
    <xf numFmtId="3" fontId="5" fillId="0" borderId="35" xfId="5" applyNumberFormat="1" applyFont="1" applyBorder="1"/>
    <xf numFmtId="0" fontId="8" fillId="3" borderId="24" xfId="2" applyFont="1" applyFill="1" applyBorder="1" applyAlignment="1"/>
    <xf numFmtId="3" fontId="8" fillId="3" borderId="24" xfId="2" applyNumberFormat="1" applyFont="1" applyFill="1" applyBorder="1" applyAlignment="1"/>
    <xf numFmtId="3" fontId="8" fillId="3" borderId="35" xfId="2" applyNumberFormat="1" applyFont="1" applyFill="1" applyBorder="1" applyAlignment="1"/>
    <xf numFmtId="3" fontId="8" fillId="3" borderId="23" xfId="2" applyNumberFormat="1" applyFont="1" applyFill="1" applyBorder="1" applyAlignment="1"/>
    <xf numFmtId="0" fontId="9" fillId="0" borderId="0" xfId="2" applyFont="1" applyFill="1" applyBorder="1" applyAlignment="1">
      <alignment wrapText="1"/>
    </xf>
    <xf numFmtId="0" fontId="26" fillId="0" borderId="0" xfId="0" applyFont="1" applyBorder="1" applyAlignment="1"/>
    <xf numFmtId="166" fontId="1" fillId="0" borderId="0" xfId="2" applyNumberFormat="1" applyFont="1"/>
    <xf numFmtId="0" fontId="27" fillId="0" borderId="0" xfId="2" applyFont="1" applyBorder="1" applyAlignment="1">
      <alignment wrapText="1"/>
    </xf>
    <xf numFmtId="3" fontId="5" fillId="0" borderId="28" xfId="2" applyNumberFormat="1" applyFont="1" applyFill="1" applyBorder="1" applyAlignment="1">
      <alignment horizontal="center"/>
    </xf>
    <xf numFmtId="0" fontId="5" fillId="0" borderId="19" xfId="2" applyFont="1" applyBorder="1"/>
    <xf numFmtId="3" fontId="5" fillId="0" borderId="0" xfId="2" applyNumberFormat="1" applyFont="1" applyBorder="1" applyAlignment="1"/>
    <xf numFmtId="0" fontId="5" fillId="0" borderId="24" xfId="2" applyFont="1" applyBorder="1"/>
    <xf numFmtId="3" fontId="5" fillId="0" borderId="23" xfId="2" applyNumberFormat="1" applyFont="1" applyBorder="1" applyAlignment="1"/>
    <xf numFmtId="0" fontId="8" fillId="3" borderId="24" xfId="2" applyFont="1" applyFill="1" applyBorder="1"/>
    <xf numFmtId="3" fontId="8" fillId="3" borderId="25" xfId="2" applyNumberFormat="1" applyFont="1" applyFill="1" applyBorder="1" applyAlignment="1"/>
    <xf numFmtId="0" fontId="7" fillId="0" borderId="0" xfId="2" applyFont="1" applyFill="1" applyBorder="1" applyAlignment="1">
      <alignment wrapText="1"/>
    </xf>
    <xf numFmtId="0" fontId="28" fillId="0" borderId="0" xfId="2" applyFont="1" applyFill="1" applyBorder="1" applyAlignment="1">
      <alignment wrapText="1"/>
    </xf>
    <xf numFmtId="0" fontId="25" fillId="0" borderId="0" xfId="2" applyFont="1" applyFill="1" applyBorder="1" applyAlignment="1">
      <alignment wrapText="1"/>
    </xf>
    <xf numFmtId="3" fontId="1" fillId="0" borderId="26" xfId="17" applyNumberFormat="1" applyFont="1" applyBorder="1" applyAlignment="1"/>
    <xf numFmtId="0" fontId="11" fillId="0" borderId="0" xfId="0" applyFont="1" applyBorder="1" applyAlignment="1">
      <alignment horizontal="left" wrapText="1"/>
    </xf>
    <xf numFmtId="0" fontId="11" fillId="0" borderId="0" xfId="0" applyFont="1" applyAlignment="1">
      <alignment horizontal="left" wrapText="1"/>
    </xf>
    <xf numFmtId="0" fontId="3" fillId="0" borderId="0" xfId="0" applyFont="1" applyAlignment="1">
      <alignment horizontal="center"/>
    </xf>
    <xf numFmtId="0" fontId="29" fillId="0" borderId="0" xfId="0" applyFont="1" applyAlignment="1">
      <alignment horizontal="left"/>
    </xf>
    <xf numFmtId="0" fontId="17" fillId="3" borderId="46" xfId="0" applyFont="1" applyFill="1" applyBorder="1" applyAlignment="1">
      <alignment horizontal="right"/>
    </xf>
    <xf numFmtId="0" fontId="17" fillId="3" borderId="47" xfId="0" applyFont="1" applyFill="1" applyBorder="1" applyAlignment="1">
      <alignment horizontal="right"/>
    </xf>
    <xf numFmtId="3" fontId="5" fillId="0" borderId="24" xfId="5" applyNumberFormat="1" applyFont="1" applyFill="1" applyBorder="1" applyAlignment="1"/>
    <xf numFmtId="0" fontId="8" fillId="3" borderId="32" xfId="2" applyFont="1" applyFill="1" applyBorder="1" applyAlignment="1">
      <alignment horizontal="center" wrapText="1"/>
    </xf>
    <xf numFmtId="0" fontId="17" fillId="3" borderId="38" xfId="2" applyFont="1" applyFill="1" applyBorder="1" applyAlignment="1">
      <alignment horizontal="center" wrapText="1"/>
    </xf>
    <xf numFmtId="0" fontId="17" fillId="3" borderId="35" xfId="2" applyFont="1" applyFill="1" applyBorder="1" applyAlignment="1">
      <alignment horizontal="center" wrapText="1"/>
    </xf>
    <xf numFmtId="0" fontId="1" fillId="0" borderId="48" xfId="2" applyFont="1" applyBorder="1"/>
    <xf numFmtId="0" fontId="1" fillId="0" borderId="49" xfId="2" applyFont="1" applyBorder="1"/>
    <xf numFmtId="0" fontId="1" fillId="0" borderId="50" xfId="2" applyFont="1" applyBorder="1"/>
    <xf numFmtId="0" fontId="1" fillId="0" borderId="8" xfId="2" applyFont="1" applyBorder="1"/>
    <xf numFmtId="3" fontId="1" fillId="0" borderId="8" xfId="0" applyNumberFormat="1" applyFont="1" applyBorder="1"/>
    <xf numFmtId="3" fontId="17" fillId="3" borderId="8" xfId="0" applyNumberFormat="1" applyFont="1" applyFill="1" applyBorder="1"/>
    <xf numFmtId="3" fontId="1" fillId="0" borderId="0" xfId="17" applyNumberFormat="1" applyBorder="1"/>
    <xf numFmtId="3" fontId="1" fillId="0" borderId="19" xfId="17" applyNumberFormat="1" applyBorder="1"/>
    <xf numFmtId="3" fontId="17" fillId="3" borderId="13" xfId="17" quotePrefix="1" applyNumberFormat="1" applyFont="1" applyFill="1" applyBorder="1"/>
    <xf numFmtId="0" fontId="1" fillId="0" borderId="0" xfId="2" applyFont="1" applyBorder="1" applyAlignment="1"/>
    <xf numFmtId="3" fontId="1" fillId="0" borderId="0" xfId="2" applyNumberFormat="1" applyFont="1" applyBorder="1" applyAlignment="1"/>
    <xf numFmtId="3" fontId="17" fillId="3" borderId="45" xfId="17" applyNumberFormat="1" applyFont="1" applyFill="1" applyBorder="1"/>
    <xf numFmtId="3" fontId="1" fillId="0" borderId="14" xfId="2" applyNumberFormat="1" applyFont="1" applyBorder="1" applyAlignment="1"/>
    <xf numFmtId="0" fontId="1" fillId="0" borderId="11" xfId="2" applyFont="1" applyBorder="1" applyAlignment="1"/>
    <xf numFmtId="165" fontId="17" fillId="3" borderId="50" xfId="2" applyNumberFormat="1" applyFont="1" applyFill="1" applyBorder="1" applyAlignment="1"/>
    <xf numFmtId="3" fontId="4" fillId="0" borderId="0" xfId="0" applyNumberFormat="1" applyFont="1"/>
    <xf numFmtId="3" fontId="5" fillId="0" borderId="19" xfId="5" applyNumberFormat="1" applyFont="1" applyFill="1" applyBorder="1" applyAlignment="1"/>
    <xf numFmtId="0" fontId="10" fillId="0" borderId="0" xfId="0" applyFont="1" applyAlignment="1"/>
    <xf numFmtId="3" fontId="17" fillId="3" borderId="11" xfId="17" quotePrefix="1" applyNumberFormat="1" applyFont="1" applyFill="1" applyBorder="1"/>
    <xf numFmtId="3" fontId="17" fillId="3" borderId="11" xfId="17" applyNumberFormat="1" applyFont="1" applyFill="1" applyBorder="1"/>
    <xf numFmtId="3" fontId="1" fillId="0" borderId="24" xfId="17" applyNumberFormat="1" applyBorder="1"/>
    <xf numFmtId="0" fontId="17" fillId="3" borderId="51" xfId="2" applyFont="1" applyFill="1" applyBorder="1" applyAlignment="1">
      <alignment horizontal="center" wrapText="1"/>
    </xf>
    <xf numFmtId="165" fontId="1" fillId="0" borderId="52" xfId="2" applyNumberFormat="1" applyFont="1" applyBorder="1" applyAlignment="1"/>
    <xf numFmtId="0" fontId="17" fillId="3" borderId="8" xfId="0" applyFont="1" applyFill="1" applyBorder="1" applyAlignment="1">
      <alignment horizontal="center"/>
    </xf>
    <xf numFmtId="0" fontId="17" fillId="3" borderId="42" xfId="0" applyFont="1" applyFill="1" applyBorder="1" applyAlignment="1">
      <alignment horizontal="center"/>
    </xf>
    <xf numFmtId="0" fontId="3" fillId="0" borderId="0" xfId="0" applyFont="1" applyAlignment="1">
      <alignment horizontal="left"/>
    </xf>
    <xf numFmtId="0" fontId="5" fillId="2" borderId="26" xfId="2" applyFont="1" applyFill="1" applyBorder="1" applyAlignment="1">
      <alignment horizontal="left" wrapText="1"/>
    </xf>
    <xf numFmtId="0" fontId="5" fillId="2" borderId="24" xfId="2" applyFont="1" applyFill="1" applyBorder="1" applyAlignment="1">
      <alignment horizontal="left" wrapText="1"/>
    </xf>
    <xf numFmtId="0" fontId="5" fillId="0" borderId="0" xfId="2" applyFont="1" applyAlignment="1">
      <alignment horizontal="left" vertical="top" wrapText="1"/>
    </xf>
    <xf numFmtId="0" fontId="4" fillId="0" borderId="0" xfId="2" applyFont="1" applyAlignment="1">
      <alignment horizontal="left" vertical="top" wrapText="1"/>
    </xf>
    <xf numFmtId="0" fontId="4" fillId="0" borderId="0" xfId="0" applyFont="1" applyAlignment="1">
      <alignment horizontal="left" vertical="top" wrapText="1"/>
    </xf>
    <xf numFmtId="0" fontId="5" fillId="2" borderId="26" xfId="0" applyFont="1" applyFill="1" applyBorder="1" applyAlignment="1">
      <alignment horizontal="left" wrapText="1"/>
    </xf>
    <xf numFmtId="0" fontId="5" fillId="2" borderId="24" xfId="0" applyFont="1" applyFill="1" applyBorder="1" applyAlignment="1">
      <alignment horizontal="left" wrapText="1"/>
    </xf>
    <xf numFmtId="0" fontId="5" fillId="0" borderId="37" xfId="0" applyFont="1" applyFill="1" applyBorder="1" applyAlignment="1">
      <alignment horizontal="center" vertical="top" wrapText="1"/>
    </xf>
    <xf numFmtId="0" fontId="5" fillId="0" borderId="38" xfId="0" applyFont="1" applyFill="1" applyBorder="1" applyAlignment="1">
      <alignment horizontal="center" vertical="top" wrapText="1"/>
    </xf>
    <xf numFmtId="0" fontId="9" fillId="0" borderId="0" xfId="0" applyFont="1" applyBorder="1" applyAlignment="1">
      <alignment horizontal="left"/>
    </xf>
    <xf numFmtId="0" fontId="5" fillId="0" borderId="36" xfId="2" applyFont="1" applyFill="1" applyBorder="1" applyAlignment="1">
      <alignment horizontal="center" vertical="top" wrapText="1"/>
    </xf>
    <xf numFmtId="0" fontId="5" fillId="0" borderId="37" xfId="2" applyFont="1" applyFill="1" applyBorder="1" applyAlignment="1">
      <alignment horizontal="center" vertical="top" wrapText="1"/>
    </xf>
    <xf numFmtId="0" fontId="5" fillId="0" borderId="38" xfId="2" applyFont="1" applyFill="1" applyBorder="1" applyAlignment="1">
      <alignment horizontal="center" vertical="top" wrapText="1"/>
    </xf>
    <xf numFmtId="0" fontId="10" fillId="0" borderId="0" xfId="0" applyFont="1" applyAlignment="1">
      <alignment horizontal="left"/>
    </xf>
    <xf numFmtId="0" fontId="11" fillId="0" borderId="0" xfId="0" applyFont="1" applyBorder="1" applyAlignment="1">
      <alignment horizontal="left" wrapText="1"/>
    </xf>
    <xf numFmtId="0" fontId="14" fillId="0" borderId="36" xfId="0" applyFont="1" applyFill="1" applyBorder="1" applyAlignment="1">
      <alignment horizontal="center" wrapText="1"/>
    </xf>
    <xf numFmtId="0" fontId="14" fillId="0" borderId="37" xfId="0" applyFont="1" applyFill="1" applyBorder="1" applyAlignment="1">
      <alignment horizontal="center" wrapText="1"/>
    </xf>
    <xf numFmtId="0" fontId="14" fillId="0" borderId="38" xfId="0" applyFont="1" applyFill="1" applyBorder="1" applyAlignment="1">
      <alignment horizontal="center" wrapText="1"/>
    </xf>
    <xf numFmtId="0" fontId="5" fillId="0" borderId="37" xfId="0" applyFont="1" applyFill="1" applyBorder="1" applyAlignment="1">
      <alignment horizontal="center"/>
    </xf>
    <xf numFmtId="0" fontId="5" fillId="0" borderId="38" xfId="0" applyFont="1" applyFill="1" applyBorder="1" applyAlignment="1">
      <alignment horizontal="center"/>
    </xf>
    <xf numFmtId="0" fontId="9" fillId="0" borderId="0" xfId="0" applyFont="1" applyBorder="1" applyAlignment="1">
      <alignment horizontal="left" wrapText="1"/>
    </xf>
    <xf numFmtId="0" fontId="9" fillId="0" borderId="0" xfId="0" applyFont="1" applyAlignment="1">
      <alignment horizontal="left"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17" fillId="3" borderId="12" xfId="0" applyFont="1" applyFill="1" applyBorder="1" applyAlignment="1">
      <alignment horizontal="left"/>
    </xf>
    <xf numFmtId="0" fontId="17" fillId="3" borderId="20" xfId="0" applyFont="1" applyFill="1" applyBorder="1" applyAlignment="1">
      <alignment horizontal="left"/>
    </xf>
    <xf numFmtId="0" fontId="9" fillId="0" borderId="14" xfId="0" applyFont="1" applyBorder="1" applyAlignment="1">
      <alignment horizontal="left" vertical="top" wrapText="1"/>
    </xf>
    <xf numFmtId="0" fontId="16" fillId="0" borderId="7" xfId="0" applyFont="1" applyFill="1" applyBorder="1" applyAlignment="1">
      <alignment horizontal="left"/>
    </xf>
    <xf numFmtId="0" fontId="16" fillId="0" borderId="44" xfId="0" applyFont="1" applyFill="1" applyBorder="1" applyAlignment="1">
      <alignment horizontal="left"/>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0" xfId="0" applyFont="1" applyAlignment="1">
      <alignment horizontal="left" vertical="center" wrapText="1"/>
    </xf>
    <xf numFmtId="0" fontId="17" fillId="3" borderId="25" xfId="2" applyFont="1" applyFill="1" applyBorder="1" applyAlignment="1">
      <alignment horizontal="center" wrapText="1"/>
    </xf>
    <xf numFmtId="0" fontId="17" fillId="3" borderId="35" xfId="2" applyFont="1" applyFill="1" applyBorder="1" applyAlignment="1">
      <alignment horizontal="center" wrapText="1"/>
    </xf>
    <xf numFmtId="0" fontId="17" fillId="3" borderId="16" xfId="2" applyFont="1" applyFill="1" applyBorder="1" applyAlignment="1">
      <alignment horizontal="center" wrapText="1"/>
    </xf>
    <xf numFmtId="0" fontId="1" fillId="0" borderId="17" xfId="2" applyFont="1" applyFill="1" applyBorder="1" applyAlignment="1">
      <alignment horizontal="center" wrapText="1"/>
    </xf>
    <xf numFmtId="0" fontId="1" fillId="0" borderId="18" xfId="2" applyFont="1" applyFill="1" applyBorder="1" applyAlignment="1">
      <alignment horizontal="center" wrapText="1"/>
    </xf>
    <xf numFmtId="0" fontId="1" fillId="0" borderId="15" xfId="2" applyFont="1" applyFill="1" applyBorder="1" applyAlignment="1">
      <alignment horizontal="center" wrapText="1"/>
    </xf>
    <xf numFmtId="0" fontId="17" fillId="3" borderId="36" xfId="2" applyFont="1" applyFill="1" applyBorder="1" applyAlignment="1">
      <alignment horizontal="center" wrapText="1"/>
    </xf>
    <xf numFmtId="0" fontId="17" fillId="3" borderId="38" xfId="2" applyFont="1" applyFill="1" applyBorder="1" applyAlignment="1">
      <alignment horizontal="center" wrapText="1"/>
    </xf>
    <xf numFmtId="0" fontId="17" fillId="3" borderId="23" xfId="2" applyFont="1" applyFill="1" applyBorder="1" applyAlignment="1">
      <alignment horizontal="center" wrapText="1"/>
    </xf>
    <xf numFmtId="0" fontId="17" fillId="3" borderId="51" xfId="2" applyFont="1" applyFill="1" applyBorder="1" applyAlignment="1">
      <alignment horizontal="center" wrapText="1"/>
    </xf>
    <xf numFmtId="0" fontId="8" fillId="3" borderId="40" xfId="2" applyFont="1" applyFill="1" applyBorder="1" applyAlignment="1">
      <alignment horizontal="center"/>
    </xf>
    <xf numFmtId="0" fontId="8" fillId="3" borderId="1" xfId="2" applyFont="1" applyFill="1" applyBorder="1" applyAlignment="1">
      <alignment horizontal="center"/>
    </xf>
    <xf numFmtId="0" fontId="8" fillId="3" borderId="33" xfId="2" applyFont="1" applyFill="1" applyBorder="1" applyAlignment="1">
      <alignment horizontal="center"/>
    </xf>
    <xf numFmtId="0" fontId="8" fillId="3" borderId="39" xfId="2" applyFont="1" applyFill="1" applyBorder="1" applyAlignment="1">
      <alignment horizontal="center"/>
    </xf>
    <xf numFmtId="0" fontId="5" fillId="0" borderId="26" xfId="2" applyFont="1" applyFill="1" applyBorder="1" applyAlignment="1">
      <alignment horizontal="left"/>
    </xf>
    <xf numFmtId="0" fontId="5" fillId="0" borderId="19" xfId="2" applyFont="1" applyFill="1" applyBorder="1" applyAlignment="1">
      <alignment horizontal="left"/>
    </xf>
    <xf numFmtId="0" fontId="5" fillId="0" borderId="24" xfId="2" applyFont="1" applyFill="1" applyBorder="1" applyAlignment="1">
      <alignment horizontal="left"/>
    </xf>
    <xf numFmtId="0" fontId="8" fillId="3" borderId="36" xfId="2" applyFont="1" applyFill="1" applyBorder="1" applyAlignment="1">
      <alignment horizontal="center"/>
    </xf>
    <xf numFmtId="0" fontId="8" fillId="3" borderId="38" xfId="2" applyFont="1" applyFill="1" applyBorder="1" applyAlignment="1">
      <alignment horizontal="center"/>
    </xf>
    <xf numFmtId="0" fontId="8" fillId="3" borderId="37" xfId="2" applyFont="1" applyFill="1" applyBorder="1" applyAlignment="1">
      <alignment horizontal="center"/>
    </xf>
    <xf numFmtId="3" fontId="4" fillId="0" borderId="35" xfId="2" applyNumberFormat="1" applyFont="1" applyFill="1" applyBorder="1"/>
    <xf numFmtId="3" fontId="4" fillId="0" borderId="35" xfId="5" applyNumberFormat="1" applyFont="1" applyFill="1" applyBorder="1" applyAlignment="1"/>
    <xf numFmtId="3" fontId="5" fillId="0" borderId="23" xfId="5" applyNumberFormat="1" applyFont="1" applyFill="1" applyBorder="1" applyAlignment="1"/>
    <xf numFmtId="3" fontId="5" fillId="0" borderId="24" xfId="0" applyNumberFormat="1" applyFont="1" applyFill="1" applyBorder="1" applyAlignment="1">
      <alignment horizontal="right"/>
    </xf>
    <xf numFmtId="0" fontId="9" fillId="0" borderId="0" xfId="0" applyFont="1" applyAlignment="1"/>
    <xf numFmtId="0" fontId="20" fillId="0" borderId="0" xfId="2" applyFont="1" applyAlignment="1"/>
  </cellXfs>
  <cellStyles count="43">
    <cellStyle name="Komma" xfId="5" builtinId="3"/>
    <cellStyle name="Normal" xfId="0" builtinId="0"/>
    <cellStyle name="Normal 10" xfId="6" xr:uid="{00000000-0005-0000-0000-000002000000}"/>
    <cellStyle name="Normal 10 2" xfId="18" xr:uid="{00000000-0005-0000-0000-000003000000}"/>
    <cellStyle name="Normal 10 3" xfId="19" xr:uid="{00000000-0005-0000-0000-000004000000}"/>
    <cellStyle name="Normal 11" xfId="7" xr:uid="{00000000-0005-0000-0000-000005000000}"/>
    <cellStyle name="Normal 11 2" xfId="20" xr:uid="{00000000-0005-0000-0000-000006000000}"/>
    <cellStyle name="Normal 11 3" xfId="21" xr:uid="{00000000-0005-0000-0000-000007000000}"/>
    <cellStyle name="Normal 12" xfId="8" xr:uid="{00000000-0005-0000-0000-000008000000}"/>
    <cellStyle name="Normal 12 2" xfId="22" xr:uid="{00000000-0005-0000-0000-000009000000}"/>
    <cellStyle name="Normal 12 3" xfId="23" xr:uid="{00000000-0005-0000-0000-00000A000000}"/>
    <cellStyle name="Normal 14" xfId="9" xr:uid="{00000000-0005-0000-0000-00000B000000}"/>
    <cellStyle name="Normal 14 2" xfId="24" xr:uid="{00000000-0005-0000-0000-00000C000000}"/>
    <cellStyle name="Normal 14 3" xfId="25" xr:uid="{00000000-0005-0000-0000-00000D000000}"/>
    <cellStyle name="Normal 15" xfId="10" xr:uid="{00000000-0005-0000-0000-00000E000000}"/>
    <cellStyle name="Normal 15 2" xfId="26" xr:uid="{00000000-0005-0000-0000-00000F000000}"/>
    <cellStyle name="Normal 15 3" xfId="27" xr:uid="{00000000-0005-0000-0000-000010000000}"/>
    <cellStyle name="Normal 16" xfId="11" xr:uid="{00000000-0005-0000-0000-000011000000}"/>
    <cellStyle name="Normal 16 2" xfId="28" xr:uid="{00000000-0005-0000-0000-000012000000}"/>
    <cellStyle name="Normal 16 3" xfId="29" xr:uid="{00000000-0005-0000-0000-000013000000}"/>
    <cellStyle name="Normal 17" xfId="1" xr:uid="{00000000-0005-0000-0000-000014000000}"/>
    <cellStyle name="Normal 17 2" xfId="17" xr:uid="{00000000-0005-0000-0000-000015000000}"/>
    <cellStyle name="Normal 2" xfId="2" xr:uid="{00000000-0005-0000-0000-000016000000}"/>
    <cellStyle name="Normal 2 2" xfId="30" xr:uid="{00000000-0005-0000-0000-000017000000}"/>
    <cellStyle name="Normal 3" xfId="31" xr:uid="{00000000-0005-0000-0000-000018000000}"/>
    <cellStyle name="Normal 4" xfId="32" xr:uid="{00000000-0005-0000-0000-000019000000}"/>
    <cellStyle name="Normal 6" xfId="12" xr:uid="{00000000-0005-0000-0000-00001A000000}"/>
    <cellStyle name="Normal 6 2" xfId="33" xr:uid="{00000000-0005-0000-0000-00001B000000}"/>
    <cellStyle name="Normal 6 3" xfId="34" xr:uid="{00000000-0005-0000-0000-00001C000000}"/>
    <cellStyle name="Normal 7" xfId="13" xr:uid="{00000000-0005-0000-0000-00001D000000}"/>
    <cellStyle name="Normal 7 2" xfId="35" xr:uid="{00000000-0005-0000-0000-00001E000000}"/>
    <cellStyle name="Normal 7 3" xfId="36" xr:uid="{00000000-0005-0000-0000-00001F000000}"/>
    <cellStyle name="Normal 8" xfId="14" xr:uid="{00000000-0005-0000-0000-000020000000}"/>
    <cellStyle name="Normal 8 2" xfId="37" xr:uid="{00000000-0005-0000-0000-000021000000}"/>
    <cellStyle name="Normal 8 3" xfId="38" xr:uid="{00000000-0005-0000-0000-000022000000}"/>
    <cellStyle name="Normal 9" xfId="15" xr:uid="{00000000-0005-0000-0000-000023000000}"/>
    <cellStyle name="Normal 9 2" xfId="39" xr:uid="{00000000-0005-0000-0000-000024000000}"/>
    <cellStyle name="Normal 9 3" xfId="40" xr:uid="{00000000-0005-0000-0000-000025000000}"/>
    <cellStyle name="Prosent" xfId="3" builtinId="5"/>
    <cellStyle name="Prosent 2" xfId="4" xr:uid="{00000000-0005-0000-0000-000027000000}"/>
    <cellStyle name="Tusenskille 2" xfId="41" xr:uid="{00000000-0005-0000-0000-000028000000}"/>
    <cellStyle name="Tusenskille 3" xfId="42" xr:uid="{00000000-0005-0000-0000-000029000000}"/>
    <cellStyle name="Tusenskille 4" xfId="16" xr:uid="{00000000-0005-0000-0000-00002A000000}"/>
  </cellStyles>
  <dxfs count="0"/>
  <tableStyles count="0" defaultTableStyle="TableStyleMedium9" defaultPivotStyle="PivotStyleLight16"/>
  <colors>
    <mruColors>
      <color rgb="FF23AEB4"/>
      <color rgb="FF14406B"/>
      <color rgb="FFCBD7ED"/>
      <color rgb="FFE8EBFC"/>
      <color rgb="FF003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7"/>
  <sheetViews>
    <sheetView tabSelected="1" workbookViewId="0">
      <selection sqref="A1:M1"/>
    </sheetView>
  </sheetViews>
  <sheetFormatPr baseColWidth="10" defaultColWidth="11.42578125" defaultRowHeight="14.25" x14ac:dyDescent="0.2"/>
  <cols>
    <col min="1" max="1" width="17.85546875" style="1" customWidth="1"/>
    <col min="2" max="13" width="11.140625" style="1" customWidth="1"/>
    <col min="14" max="16384" width="11.42578125" style="1"/>
  </cols>
  <sheetData>
    <row r="1" spans="1:13" ht="33.75" customHeight="1" x14ac:dyDescent="0.35">
      <c r="A1" s="283" t="s">
        <v>73</v>
      </c>
      <c r="B1" s="283"/>
      <c r="C1" s="283"/>
      <c r="D1" s="283"/>
      <c r="E1" s="283"/>
      <c r="F1" s="283"/>
      <c r="G1" s="283"/>
      <c r="H1" s="283"/>
      <c r="I1" s="283"/>
      <c r="J1" s="283"/>
      <c r="K1" s="283"/>
      <c r="L1" s="283"/>
      <c r="M1" s="283"/>
    </row>
    <row r="2" spans="1:13" ht="19.5" customHeight="1" x14ac:dyDescent="0.35">
      <c r="A2" s="251" t="s">
        <v>142</v>
      </c>
      <c r="B2" s="250"/>
      <c r="C2" s="250"/>
      <c r="D2" s="250"/>
      <c r="E2" s="250"/>
      <c r="F2" s="250"/>
      <c r="G2" s="250"/>
      <c r="H2" s="250"/>
      <c r="I2" s="250"/>
      <c r="J2" s="250"/>
      <c r="K2" s="250"/>
      <c r="L2" s="250"/>
      <c r="M2" s="250"/>
    </row>
    <row r="3" spans="1:13" ht="12.75" customHeight="1" x14ac:dyDescent="0.2"/>
    <row r="4" spans="1:13" ht="76.5" customHeight="1" x14ac:dyDescent="0.2">
      <c r="A4" s="288" t="s">
        <v>93</v>
      </c>
      <c r="B4" s="288"/>
      <c r="C4" s="288"/>
      <c r="D4" s="288"/>
      <c r="E4" s="288"/>
      <c r="F4" s="288"/>
      <c r="G4" s="288"/>
      <c r="H4" s="288"/>
      <c r="I4" s="288"/>
      <c r="J4" s="288"/>
      <c r="K4" s="288"/>
      <c r="L4" s="288"/>
    </row>
    <row r="5" spans="1:13" ht="12.75" customHeight="1" x14ac:dyDescent="0.2"/>
    <row r="6" spans="1:13" ht="77.25" customHeight="1" x14ac:dyDescent="0.2">
      <c r="A6" s="286" t="s">
        <v>100</v>
      </c>
      <c r="B6" s="286"/>
      <c r="C6" s="286"/>
      <c r="D6" s="286"/>
      <c r="E6" s="286"/>
      <c r="F6" s="286"/>
      <c r="G6" s="286"/>
      <c r="H6" s="286"/>
      <c r="I6" s="286"/>
      <c r="J6" s="286"/>
      <c r="K6" s="286"/>
      <c r="L6" s="286"/>
    </row>
    <row r="7" spans="1:13" ht="12.75" customHeight="1" x14ac:dyDescent="0.2">
      <c r="A7" s="2"/>
      <c r="B7" s="2"/>
      <c r="C7" s="2"/>
      <c r="D7" s="2"/>
      <c r="E7" s="2"/>
      <c r="F7" s="2"/>
      <c r="G7" s="2"/>
    </row>
    <row r="8" spans="1:13" ht="15" x14ac:dyDescent="0.25">
      <c r="A8" s="3" t="s">
        <v>74</v>
      </c>
      <c r="B8" s="3"/>
      <c r="C8" s="4"/>
      <c r="D8" s="5"/>
    </row>
    <row r="9" spans="1:13" x14ac:dyDescent="0.2">
      <c r="A9" s="289" t="s">
        <v>75</v>
      </c>
      <c r="B9" s="291" t="s">
        <v>104</v>
      </c>
      <c r="C9" s="291"/>
      <c r="D9" s="291"/>
      <c r="E9" s="291"/>
      <c r="F9" s="291"/>
      <c r="G9" s="292"/>
    </row>
    <row r="10" spans="1:13" ht="15.75" customHeight="1" x14ac:dyDescent="0.25">
      <c r="A10" s="290"/>
      <c r="B10" s="6">
        <v>2003</v>
      </c>
      <c r="C10" s="7">
        <v>2004</v>
      </c>
      <c r="D10" s="7">
        <v>2005</v>
      </c>
      <c r="E10" s="8">
        <v>2006</v>
      </c>
      <c r="F10" s="8">
        <v>2007</v>
      </c>
      <c r="G10" s="7">
        <v>2008</v>
      </c>
    </row>
    <row r="11" spans="1:13" ht="15.75" customHeight="1" x14ac:dyDescent="0.2">
      <c r="A11" s="9" t="s">
        <v>76</v>
      </c>
      <c r="B11" s="10">
        <v>214000</v>
      </c>
      <c r="C11" s="11">
        <v>251900</v>
      </c>
      <c r="D11" s="11">
        <v>296700</v>
      </c>
      <c r="E11" s="12">
        <v>314800</v>
      </c>
      <c r="F11" s="13">
        <v>310400</v>
      </c>
      <c r="G11" s="14">
        <v>304500</v>
      </c>
    </row>
    <row r="12" spans="1:13" ht="15.75" customHeight="1" x14ac:dyDescent="0.2">
      <c r="A12" s="15" t="s">
        <v>77</v>
      </c>
      <c r="B12" s="16">
        <v>385000</v>
      </c>
      <c r="C12" s="17">
        <v>453400</v>
      </c>
      <c r="D12" s="17">
        <v>534100</v>
      </c>
      <c r="E12" s="18">
        <v>566700</v>
      </c>
      <c r="F12" s="19">
        <v>558800</v>
      </c>
      <c r="G12" s="20">
        <v>548200</v>
      </c>
    </row>
    <row r="13" spans="1:13" ht="15.75" customHeight="1" x14ac:dyDescent="0.2">
      <c r="A13" s="15" t="s">
        <v>78</v>
      </c>
      <c r="B13" s="16">
        <v>470800</v>
      </c>
      <c r="C13" s="17">
        <v>554100</v>
      </c>
      <c r="D13" s="17">
        <v>652700</v>
      </c>
      <c r="E13" s="18">
        <v>692500</v>
      </c>
      <c r="F13" s="19">
        <v>682800</v>
      </c>
      <c r="G13" s="20">
        <v>669800</v>
      </c>
    </row>
    <row r="14" spans="1:13" ht="15.75" customHeight="1" x14ac:dyDescent="0.2">
      <c r="A14" s="21" t="s">
        <v>79</v>
      </c>
      <c r="B14" s="22">
        <v>599200</v>
      </c>
      <c r="C14" s="23">
        <v>705300</v>
      </c>
      <c r="D14" s="23">
        <v>830800</v>
      </c>
      <c r="E14" s="24">
        <v>881500</v>
      </c>
      <c r="F14" s="25">
        <v>869200</v>
      </c>
      <c r="G14" s="26">
        <v>852700</v>
      </c>
    </row>
    <row r="15" spans="1:13" x14ac:dyDescent="0.2">
      <c r="A15" s="293" t="s">
        <v>105</v>
      </c>
      <c r="B15" s="293"/>
      <c r="C15" s="293"/>
      <c r="D15" s="5"/>
    </row>
    <row r="16" spans="1:13" ht="12.75" customHeight="1" x14ac:dyDescent="0.2">
      <c r="A16" s="27"/>
      <c r="B16" s="27"/>
      <c r="C16" s="27"/>
      <c r="D16" s="5"/>
    </row>
    <row r="17" spans="1:17" ht="12.75" customHeight="1" x14ac:dyDescent="0.2">
      <c r="A17" s="27"/>
      <c r="B17" s="27"/>
      <c r="C17" s="27"/>
      <c r="D17" s="5"/>
    </row>
    <row r="18" spans="1:17" ht="134.25" customHeight="1" x14ac:dyDescent="0.2">
      <c r="A18" s="287" t="s">
        <v>101</v>
      </c>
      <c r="B18" s="287"/>
      <c r="C18" s="287"/>
      <c r="D18" s="287"/>
      <c r="E18" s="287"/>
      <c r="F18" s="287"/>
      <c r="G18" s="287"/>
      <c r="H18" s="287"/>
      <c r="I18" s="287"/>
      <c r="J18" s="287"/>
      <c r="K18" s="287"/>
      <c r="L18" s="287"/>
    </row>
    <row r="19" spans="1:17" ht="12.75" customHeight="1" x14ac:dyDescent="0.2">
      <c r="A19" s="27"/>
      <c r="B19" s="27"/>
      <c r="C19" s="27"/>
      <c r="D19" s="5"/>
    </row>
    <row r="20" spans="1:17" ht="15" x14ac:dyDescent="0.25">
      <c r="A20" s="28" t="s">
        <v>147</v>
      </c>
      <c r="B20" s="2"/>
      <c r="C20" s="2"/>
      <c r="D20" s="2"/>
      <c r="E20" s="2"/>
      <c r="F20" s="2"/>
      <c r="G20" s="2"/>
    </row>
    <row r="21" spans="1:17" ht="15.75" customHeight="1" x14ac:dyDescent="0.2">
      <c r="A21" s="284" t="s">
        <v>75</v>
      </c>
      <c r="B21" s="294" t="s">
        <v>104</v>
      </c>
      <c r="C21" s="295"/>
      <c r="D21" s="295"/>
      <c r="E21" s="295"/>
      <c r="F21" s="295"/>
      <c r="G21" s="295"/>
      <c r="H21" s="295"/>
      <c r="I21" s="295"/>
      <c r="J21" s="295"/>
      <c r="K21" s="295"/>
      <c r="L21" s="295"/>
      <c r="M21" s="295"/>
      <c r="N21" s="295"/>
      <c r="O21" s="295"/>
      <c r="P21" s="295"/>
      <c r="Q21" s="296"/>
    </row>
    <row r="22" spans="1:17" ht="15.75" customHeight="1" x14ac:dyDescent="0.25">
      <c r="A22" s="285"/>
      <c r="B22" s="29">
        <v>2009</v>
      </c>
      <c r="C22" s="30">
        <v>2010</v>
      </c>
      <c r="D22" s="30">
        <v>2011</v>
      </c>
      <c r="E22" s="31">
        <v>2012</v>
      </c>
      <c r="F22" s="32">
        <v>2013</v>
      </c>
      <c r="G22" s="33">
        <v>2014</v>
      </c>
      <c r="H22" s="33">
        <v>2015</v>
      </c>
      <c r="I22" s="33">
        <v>2016</v>
      </c>
      <c r="J22" s="29">
        <v>2017</v>
      </c>
      <c r="K22" s="29">
        <v>2018</v>
      </c>
      <c r="L22" s="29">
        <v>2019</v>
      </c>
      <c r="M22" s="29">
        <v>2020</v>
      </c>
      <c r="N22" s="29">
        <v>2021</v>
      </c>
      <c r="O22" s="29">
        <v>2022</v>
      </c>
      <c r="P22" s="255">
        <v>2023</v>
      </c>
      <c r="Q22" s="255">
        <v>2024</v>
      </c>
    </row>
    <row r="23" spans="1:17" ht="15.75" customHeight="1" x14ac:dyDescent="0.2">
      <c r="A23" s="34" t="s">
        <v>80</v>
      </c>
      <c r="B23" s="35">
        <v>300000</v>
      </c>
      <c r="C23" s="36">
        <v>335000</v>
      </c>
      <c r="D23" s="36">
        <v>471000</v>
      </c>
      <c r="E23" s="37">
        <v>447000</v>
      </c>
      <c r="F23" s="38">
        <v>408000</v>
      </c>
      <c r="G23" s="39">
        <v>418000</v>
      </c>
      <c r="H23" s="39">
        <v>485000</v>
      </c>
      <c r="I23" s="40">
        <v>606000</v>
      </c>
      <c r="J23" s="41">
        <v>514000</v>
      </c>
      <c r="K23" s="41">
        <v>550000</v>
      </c>
      <c r="L23" s="41">
        <v>635000</v>
      </c>
      <c r="M23" s="41">
        <v>633000</v>
      </c>
      <c r="N23" s="41">
        <v>672000</v>
      </c>
      <c r="O23" s="41">
        <v>838000</v>
      </c>
      <c r="P23" s="39">
        <v>910000</v>
      </c>
      <c r="Q23" s="39">
        <v>995000</v>
      </c>
    </row>
    <row r="24" spans="1:17" ht="15.75" customHeight="1" x14ac:dyDescent="0.2">
      <c r="A24" s="42" t="s">
        <v>81</v>
      </c>
      <c r="B24" s="43">
        <v>500000</v>
      </c>
      <c r="C24" s="44">
        <v>558000</v>
      </c>
      <c r="D24" s="44">
        <v>784000</v>
      </c>
      <c r="E24" s="45">
        <v>744000</v>
      </c>
      <c r="F24" s="46">
        <v>679000</v>
      </c>
      <c r="G24" s="39">
        <v>696000</v>
      </c>
      <c r="H24" s="39">
        <v>807000</v>
      </c>
      <c r="I24" s="39">
        <v>1008000</v>
      </c>
      <c r="J24" s="47">
        <v>855000</v>
      </c>
      <c r="K24" s="47">
        <v>914000</v>
      </c>
      <c r="L24" s="47">
        <v>1056000</v>
      </c>
      <c r="M24" s="47">
        <v>1053000</v>
      </c>
      <c r="N24" s="47">
        <v>1118000</v>
      </c>
      <c r="O24" s="47">
        <v>1393000</v>
      </c>
      <c r="P24" s="39" t="s">
        <v>144</v>
      </c>
      <c r="Q24" s="39">
        <v>1653000</v>
      </c>
    </row>
    <row r="25" spans="1:17" ht="15.75" customHeight="1" x14ac:dyDescent="0.2">
      <c r="A25" s="42" t="s">
        <v>82</v>
      </c>
      <c r="B25" s="43">
        <v>750000</v>
      </c>
      <c r="C25" s="44">
        <v>838000</v>
      </c>
      <c r="D25" s="44">
        <v>1177000</v>
      </c>
      <c r="E25" s="45">
        <v>1117000</v>
      </c>
      <c r="F25" s="46">
        <v>1020000</v>
      </c>
      <c r="G25" s="39">
        <v>1046000</v>
      </c>
      <c r="H25" s="39">
        <v>1214000</v>
      </c>
      <c r="I25" s="39">
        <v>1517000</v>
      </c>
      <c r="J25" s="47">
        <v>1287000</v>
      </c>
      <c r="K25" s="47">
        <v>1377000</v>
      </c>
      <c r="L25" s="47">
        <v>1592000</v>
      </c>
      <c r="M25" s="47">
        <v>1587000</v>
      </c>
      <c r="N25" s="47">
        <v>1685000</v>
      </c>
      <c r="O25" s="47">
        <v>2100000</v>
      </c>
      <c r="P25" s="39" t="s">
        <v>145</v>
      </c>
      <c r="Q25" s="39">
        <v>2492000</v>
      </c>
    </row>
    <row r="26" spans="1:17" ht="15.75" customHeight="1" x14ac:dyDescent="0.2">
      <c r="A26" s="48" t="s">
        <v>83</v>
      </c>
      <c r="B26" s="49">
        <v>1500000</v>
      </c>
      <c r="C26" s="50">
        <v>1675000</v>
      </c>
      <c r="D26" s="50">
        <v>2353000</v>
      </c>
      <c r="E26" s="51">
        <v>2232000</v>
      </c>
      <c r="F26" s="52">
        <v>2038000</v>
      </c>
      <c r="G26" s="53">
        <v>2090000</v>
      </c>
      <c r="H26" s="53">
        <v>2425000</v>
      </c>
      <c r="I26" s="53">
        <v>3030000</v>
      </c>
      <c r="J26" s="54">
        <v>2572000</v>
      </c>
      <c r="K26" s="54">
        <v>2751000</v>
      </c>
      <c r="L26" s="54">
        <v>3173000</v>
      </c>
      <c r="M26" s="54">
        <v>3163000</v>
      </c>
      <c r="N26" s="54">
        <v>3358000</v>
      </c>
      <c r="O26" s="54">
        <v>4185000</v>
      </c>
      <c r="P26" s="53" t="s">
        <v>146</v>
      </c>
      <c r="Q26" s="53">
        <v>4966000</v>
      </c>
    </row>
    <row r="27" spans="1:17" x14ac:dyDescent="0.2">
      <c r="A27" s="55" t="s">
        <v>105</v>
      </c>
      <c r="B27" s="2"/>
      <c r="C27" s="2"/>
      <c r="D27" s="2"/>
      <c r="E27" s="2"/>
      <c r="F27" s="2"/>
      <c r="G27" s="2"/>
    </row>
  </sheetData>
  <mergeCells count="9">
    <mergeCell ref="A1:M1"/>
    <mergeCell ref="A21:A22"/>
    <mergeCell ref="A6:L6"/>
    <mergeCell ref="A18:L18"/>
    <mergeCell ref="A4:L4"/>
    <mergeCell ref="A9:A10"/>
    <mergeCell ref="B9:G9"/>
    <mergeCell ref="A15:C15"/>
    <mergeCell ref="B21:Q21"/>
  </mergeCells>
  <pageMargins left="0.70866141732283472" right="0.70866141732283472" top="0.78740157480314965" bottom="0.78740157480314965"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1"/>
  <sheetViews>
    <sheetView zoomScaleNormal="100" workbookViewId="0">
      <selection sqref="A1:M1"/>
    </sheetView>
  </sheetViews>
  <sheetFormatPr baseColWidth="10" defaultColWidth="11.42578125" defaultRowHeight="14.25" x14ac:dyDescent="0.2"/>
  <cols>
    <col min="1" max="13" width="15.42578125" style="1" customWidth="1"/>
    <col min="14" max="16384" width="11.42578125" style="1"/>
  </cols>
  <sheetData>
    <row r="1" spans="1:23" ht="52.5" customHeight="1" x14ac:dyDescent="0.3">
      <c r="A1" s="298" t="s">
        <v>148</v>
      </c>
      <c r="B1" s="298"/>
      <c r="C1" s="298"/>
      <c r="D1" s="298"/>
      <c r="E1" s="298"/>
      <c r="F1" s="298"/>
      <c r="G1" s="298"/>
      <c r="H1" s="298"/>
      <c r="I1" s="298"/>
      <c r="J1" s="298"/>
      <c r="K1" s="298"/>
      <c r="L1" s="298"/>
      <c r="M1" s="298"/>
      <c r="N1" s="56"/>
      <c r="O1" s="56"/>
      <c r="P1" s="56"/>
      <c r="Q1" s="56"/>
      <c r="R1" s="56"/>
      <c r="S1" s="56"/>
      <c r="T1" s="56"/>
      <c r="U1" s="56"/>
      <c r="V1" s="56"/>
      <c r="W1" s="56"/>
    </row>
    <row r="2" spans="1:23" ht="20.25" x14ac:dyDescent="0.3">
      <c r="A2" s="251" t="s">
        <v>142</v>
      </c>
      <c r="B2" s="248"/>
      <c r="C2" s="248"/>
      <c r="D2" s="248"/>
      <c r="E2" s="248"/>
      <c r="F2" s="248"/>
      <c r="G2" s="248"/>
      <c r="H2" s="248"/>
      <c r="I2" s="248"/>
      <c r="J2" s="248"/>
      <c r="K2" s="248"/>
      <c r="L2" s="248"/>
      <c r="M2" s="248"/>
      <c r="N2" s="56"/>
      <c r="O2" s="56"/>
      <c r="P2" s="56"/>
      <c r="Q2" s="56"/>
      <c r="R2" s="56"/>
      <c r="S2" s="56"/>
      <c r="T2" s="56"/>
      <c r="U2" s="56"/>
      <c r="V2" s="56"/>
      <c r="W2" s="56"/>
    </row>
    <row r="3" spans="1:23" ht="15.75" customHeight="1" x14ac:dyDescent="0.2">
      <c r="A3" s="57"/>
      <c r="B3" s="299" t="s">
        <v>85</v>
      </c>
      <c r="C3" s="300"/>
      <c r="D3" s="301"/>
      <c r="E3" s="299" t="s">
        <v>89</v>
      </c>
      <c r="F3" s="300"/>
      <c r="G3" s="301"/>
      <c r="H3" s="299" t="s">
        <v>1</v>
      </c>
      <c r="I3" s="300"/>
      <c r="J3" s="301"/>
      <c r="K3" s="302" t="s">
        <v>0</v>
      </c>
      <c r="L3" s="302"/>
      <c r="M3" s="303"/>
    </row>
    <row r="4" spans="1:23" s="61" customFormat="1" ht="45.75" customHeight="1" x14ac:dyDescent="0.25">
      <c r="A4" s="58"/>
      <c r="B4" s="59" t="s">
        <v>143</v>
      </c>
      <c r="C4" s="7" t="s">
        <v>43</v>
      </c>
      <c r="D4" s="7" t="s">
        <v>106</v>
      </c>
      <c r="E4" s="59" t="s">
        <v>143</v>
      </c>
      <c r="F4" s="7" t="s">
        <v>43</v>
      </c>
      <c r="G4" s="7" t="s">
        <v>106</v>
      </c>
      <c r="H4" s="59" t="s">
        <v>143</v>
      </c>
      <c r="I4" s="7" t="s">
        <v>43</v>
      </c>
      <c r="J4" s="7" t="s">
        <v>106</v>
      </c>
      <c r="K4" s="59" t="s">
        <v>143</v>
      </c>
      <c r="L4" s="60" t="s">
        <v>43</v>
      </c>
      <c r="M4" s="60" t="s">
        <v>106</v>
      </c>
    </row>
    <row r="5" spans="1:23" ht="15.75" customHeight="1" x14ac:dyDescent="0.2">
      <c r="A5" s="62">
        <v>2003</v>
      </c>
      <c r="B5" s="63">
        <v>7998</v>
      </c>
      <c r="C5" s="63">
        <v>7226</v>
      </c>
      <c r="D5" s="64">
        <v>5049</v>
      </c>
      <c r="E5" s="63">
        <v>1626</v>
      </c>
      <c r="F5" s="63">
        <v>609</v>
      </c>
      <c r="G5" s="65">
        <v>536</v>
      </c>
      <c r="H5" s="63">
        <v>291</v>
      </c>
      <c r="I5" s="63">
        <v>24</v>
      </c>
      <c r="J5" s="65">
        <v>13</v>
      </c>
      <c r="K5" s="66">
        <v>9915</v>
      </c>
      <c r="L5" s="67">
        <v>7859</v>
      </c>
      <c r="M5" s="66">
        <v>5598</v>
      </c>
    </row>
    <row r="6" spans="1:23" ht="15.75" customHeight="1" x14ac:dyDescent="0.2">
      <c r="A6" s="68">
        <v>2004</v>
      </c>
      <c r="B6" s="69">
        <v>6395</v>
      </c>
      <c r="C6" s="69">
        <v>5681</v>
      </c>
      <c r="D6" s="65">
        <v>4524</v>
      </c>
      <c r="E6" s="69">
        <v>1521</v>
      </c>
      <c r="F6" s="69">
        <v>576</v>
      </c>
      <c r="G6" s="65">
        <v>482</v>
      </c>
      <c r="H6" s="69">
        <v>273</v>
      </c>
      <c r="I6" s="69">
        <v>19</v>
      </c>
      <c r="J6" s="65">
        <v>9</v>
      </c>
      <c r="K6" s="66">
        <v>8189</v>
      </c>
      <c r="L6" s="67">
        <v>6276</v>
      </c>
      <c r="M6" s="66">
        <v>5015</v>
      </c>
    </row>
    <row r="7" spans="1:23" ht="15.75" customHeight="1" x14ac:dyDescent="0.2">
      <c r="A7" s="68">
        <v>2005</v>
      </c>
      <c r="B7" s="69">
        <v>6057</v>
      </c>
      <c r="C7" s="69">
        <v>5482</v>
      </c>
      <c r="D7" s="65">
        <v>4309</v>
      </c>
      <c r="E7" s="69">
        <v>1420</v>
      </c>
      <c r="F7" s="69">
        <v>542</v>
      </c>
      <c r="G7" s="65">
        <v>434</v>
      </c>
      <c r="H7" s="69">
        <v>245</v>
      </c>
      <c r="I7" s="69">
        <v>20</v>
      </c>
      <c r="J7" s="65">
        <v>8</v>
      </c>
      <c r="K7" s="66">
        <v>7722</v>
      </c>
      <c r="L7" s="67">
        <v>6044</v>
      </c>
      <c r="M7" s="66">
        <v>4751</v>
      </c>
    </row>
    <row r="8" spans="1:23" ht="15.75" customHeight="1" x14ac:dyDescent="0.2">
      <c r="A8" s="68">
        <v>2006</v>
      </c>
      <c r="B8" s="69">
        <v>5693</v>
      </c>
      <c r="C8" s="69">
        <v>5097</v>
      </c>
      <c r="D8" s="65">
        <v>3904</v>
      </c>
      <c r="E8" s="69">
        <v>1366</v>
      </c>
      <c r="F8" s="69">
        <v>527</v>
      </c>
      <c r="G8" s="65">
        <v>402</v>
      </c>
      <c r="H8" s="69">
        <v>241</v>
      </c>
      <c r="I8" s="69">
        <v>24</v>
      </c>
      <c r="J8" s="65">
        <v>10</v>
      </c>
      <c r="K8" s="66">
        <v>7300</v>
      </c>
      <c r="L8" s="67">
        <v>5648</v>
      </c>
      <c r="M8" s="66">
        <v>4316</v>
      </c>
    </row>
    <row r="9" spans="1:23" ht="15.75" customHeight="1" x14ac:dyDescent="0.2">
      <c r="A9" s="68">
        <v>2007</v>
      </c>
      <c r="B9" s="69">
        <v>5454</v>
      </c>
      <c r="C9" s="69">
        <v>4735</v>
      </c>
      <c r="D9" s="65">
        <v>3612</v>
      </c>
      <c r="E9" s="69">
        <v>1352</v>
      </c>
      <c r="F9" s="69">
        <v>566</v>
      </c>
      <c r="G9" s="65">
        <v>411</v>
      </c>
      <c r="H9" s="69">
        <v>232</v>
      </c>
      <c r="I9" s="69">
        <v>28</v>
      </c>
      <c r="J9" s="65">
        <v>15</v>
      </c>
      <c r="K9" s="66">
        <v>7038</v>
      </c>
      <c r="L9" s="67">
        <v>5329</v>
      </c>
      <c r="M9" s="66">
        <v>4038</v>
      </c>
    </row>
    <row r="10" spans="1:23" ht="15.75" customHeight="1" x14ac:dyDescent="0.2">
      <c r="A10" s="68">
        <v>2008</v>
      </c>
      <c r="B10" s="69">
        <v>5353</v>
      </c>
      <c r="C10" s="69">
        <v>4589</v>
      </c>
      <c r="D10" s="70">
        <v>3644</v>
      </c>
      <c r="E10" s="69">
        <v>1207</v>
      </c>
      <c r="F10" s="69">
        <v>454</v>
      </c>
      <c r="G10" s="70">
        <v>394</v>
      </c>
      <c r="H10" s="69">
        <v>225</v>
      </c>
      <c r="I10" s="69">
        <v>26</v>
      </c>
      <c r="J10" s="70">
        <v>18</v>
      </c>
      <c r="K10" s="66">
        <v>6785</v>
      </c>
      <c r="L10" s="67">
        <v>5069</v>
      </c>
      <c r="M10" s="66">
        <v>4056</v>
      </c>
    </row>
    <row r="11" spans="1:23" ht="15.75" customHeight="1" x14ac:dyDescent="0.2">
      <c r="A11" s="68">
        <v>2009</v>
      </c>
      <c r="B11" s="69">
        <v>5103</v>
      </c>
      <c r="C11" s="69">
        <v>4323</v>
      </c>
      <c r="D11" s="70">
        <v>3315</v>
      </c>
      <c r="E11" s="69">
        <v>1168</v>
      </c>
      <c r="F11" s="69">
        <v>392</v>
      </c>
      <c r="G11" s="70">
        <v>336</v>
      </c>
      <c r="H11" s="69">
        <v>235</v>
      </c>
      <c r="I11" s="69">
        <v>15</v>
      </c>
      <c r="J11" s="70">
        <v>7</v>
      </c>
      <c r="K11" s="66">
        <v>6506</v>
      </c>
      <c r="L11" s="67">
        <v>4730</v>
      </c>
      <c r="M11" s="66">
        <v>3658</v>
      </c>
    </row>
    <row r="12" spans="1:23" ht="15.75" customHeight="1" x14ac:dyDescent="0.2">
      <c r="A12" s="68">
        <v>2010</v>
      </c>
      <c r="B12" s="69">
        <v>4940</v>
      </c>
      <c r="C12" s="71">
        <v>4138</v>
      </c>
      <c r="D12" s="65">
        <v>3333</v>
      </c>
      <c r="E12" s="69">
        <v>1119</v>
      </c>
      <c r="F12" s="71">
        <v>427</v>
      </c>
      <c r="G12" s="65">
        <v>376</v>
      </c>
      <c r="H12" s="69">
        <v>251</v>
      </c>
      <c r="I12" s="71">
        <v>14</v>
      </c>
      <c r="J12" s="65">
        <v>3</v>
      </c>
      <c r="K12" s="66">
        <v>6310</v>
      </c>
      <c r="L12" s="67">
        <v>4579</v>
      </c>
      <c r="M12" s="66">
        <v>3712</v>
      </c>
    </row>
    <row r="13" spans="1:23" ht="15.75" customHeight="1" x14ac:dyDescent="0.2">
      <c r="A13" s="68">
        <v>2011</v>
      </c>
      <c r="B13" s="72">
        <v>4911</v>
      </c>
      <c r="C13" s="72">
        <v>4247</v>
      </c>
      <c r="D13" s="73">
        <v>3464</v>
      </c>
      <c r="E13" s="69">
        <v>1074</v>
      </c>
      <c r="F13" s="71">
        <v>463</v>
      </c>
      <c r="G13" s="65">
        <v>422</v>
      </c>
      <c r="H13" s="69">
        <v>265</v>
      </c>
      <c r="I13" s="71">
        <v>15</v>
      </c>
      <c r="J13" s="65">
        <v>6</v>
      </c>
      <c r="K13" s="66">
        <v>6250</v>
      </c>
      <c r="L13" s="67">
        <v>4725</v>
      </c>
      <c r="M13" s="66">
        <v>3892</v>
      </c>
    </row>
    <row r="14" spans="1:23" s="76" customFormat="1" ht="15.75" customHeight="1" x14ac:dyDescent="0.2">
      <c r="A14" s="68">
        <v>2012</v>
      </c>
      <c r="B14" s="72">
        <v>4901</v>
      </c>
      <c r="C14" s="74">
        <v>4210</v>
      </c>
      <c r="D14" s="73">
        <v>3468</v>
      </c>
      <c r="E14" s="69">
        <v>1054</v>
      </c>
      <c r="F14" s="74">
        <v>423</v>
      </c>
      <c r="G14" s="75">
        <v>365</v>
      </c>
      <c r="H14" s="69">
        <v>256</v>
      </c>
      <c r="I14" s="74">
        <v>13</v>
      </c>
      <c r="J14" s="75">
        <v>4</v>
      </c>
      <c r="K14" s="66">
        <v>6211</v>
      </c>
      <c r="L14" s="71">
        <v>4646</v>
      </c>
      <c r="M14" s="66">
        <v>3837</v>
      </c>
      <c r="N14" s="1"/>
    </row>
    <row r="15" spans="1:23" s="76" customFormat="1" ht="15.75" customHeight="1" x14ac:dyDescent="0.2">
      <c r="A15" s="77">
        <v>2013</v>
      </c>
      <c r="B15" s="72">
        <v>4848</v>
      </c>
      <c r="C15" s="71">
        <v>4242</v>
      </c>
      <c r="D15" s="78">
        <v>3359</v>
      </c>
      <c r="E15" s="71">
        <v>1023</v>
      </c>
      <c r="F15" s="71">
        <v>422</v>
      </c>
      <c r="G15" s="75">
        <v>372</v>
      </c>
      <c r="H15" s="71">
        <v>255</v>
      </c>
      <c r="I15" s="71">
        <v>11</v>
      </c>
      <c r="J15" s="75">
        <v>6</v>
      </c>
      <c r="K15" s="66">
        <v>6126</v>
      </c>
      <c r="L15" s="74">
        <v>4675</v>
      </c>
      <c r="M15" s="79">
        <v>3737</v>
      </c>
      <c r="N15" s="1"/>
    </row>
    <row r="16" spans="1:23" s="76" customFormat="1" ht="15.75" customHeight="1" x14ac:dyDescent="0.2">
      <c r="A16" s="77">
        <v>2014</v>
      </c>
      <c r="B16" s="72">
        <v>4718</v>
      </c>
      <c r="C16" s="71">
        <v>3839</v>
      </c>
      <c r="D16" s="78">
        <v>3072</v>
      </c>
      <c r="E16" s="71">
        <v>970</v>
      </c>
      <c r="F16" s="71">
        <v>335</v>
      </c>
      <c r="G16" s="75">
        <v>304</v>
      </c>
      <c r="H16" s="71">
        <v>251</v>
      </c>
      <c r="I16" s="71">
        <v>17</v>
      </c>
      <c r="J16" s="75">
        <v>10</v>
      </c>
      <c r="K16" s="66">
        <v>5939</v>
      </c>
      <c r="L16" s="74">
        <v>4191</v>
      </c>
      <c r="M16" s="79">
        <v>3386</v>
      </c>
      <c r="N16" s="1"/>
    </row>
    <row r="17" spans="1:25" s="76" customFormat="1" ht="15.75" customHeight="1" x14ac:dyDescent="0.2">
      <c r="A17" s="68">
        <v>2015</v>
      </c>
      <c r="B17" s="72">
        <v>4702</v>
      </c>
      <c r="C17" s="71">
        <v>3857</v>
      </c>
      <c r="D17" s="78">
        <v>3119</v>
      </c>
      <c r="E17" s="71">
        <v>937</v>
      </c>
      <c r="F17" s="71">
        <v>343</v>
      </c>
      <c r="G17" s="75">
        <v>305</v>
      </c>
      <c r="H17" s="71">
        <v>245</v>
      </c>
      <c r="I17" s="71">
        <v>12</v>
      </c>
      <c r="J17" s="75">
        <v>4</v>
      </c>
      <c r="K17" s="66">
        <v>5884</v>
      </c>
      <c r="L17" s="74">
        <v>4212</v>
      </c>
      <c r="M17" s="79">
        <v>3428</v>
      </c>
      <c r="N17" s="1"/>
    </row>
    <row r="18" spans="1:25" s="76" customFormat="1" ht="15.75" customHeight="1" x14ac:dyDescent="0.2">
      <c r="A18" s="77">
        <v>2016</v>
      </c>
      <c r="B18" s="72">
        <v>4784</v>
      </c>
      <c r="C18" s="71">
        <v>3945</v>
      </c>
      <c r="D18" s="78">
        <v>3243</v>
      </c>
      <c r="E18" s="71">
        <v>921</v>
      </c>
      <c r="F18" s="71">
        <v>353</v>
      </c>
      <c r="G18" s="75">
        <v>318</v>
      </c>
      <c r="H18" s="71">
        <v>242</v>
      </c>
      <c r="I18" s="71">
        <v>19</v>
      </c>
      <c r="J18" s="75">
        <v>10</v>
      </c>
      <c r="K18" s="66">
        <v>5947</v>
      </c>
      <c r="L18" s="74">
        <v>4317</v>
      </c>
      <c r="M18" s="79">
        <v>3571</v>
      </c>
      <c r="N18" s="1"/>
    </row>
    <row r="19" spans="1:25" s="76" customFormat="1" ht="15.75" customHeight="1" x14ac:dyDescent="0.2">
      <c r="A19" s="68">
        <v>2017</v>
      </c>
      <c r="B19" s="72">
        <v>5002</v>
      </c>
      <c r="C19" s="71">
        <v>3790</v>
      </c>
      <c r="D19" s="78">
        <v>3094</v>
      </c>
      <c r="E19" s="71">
        <v>892</v>
      </c>
      <c r="F19" s="71">
        <v>269</v>
      </c>
      <c r="G19" s="75">
        <v>235</v>
      </c>
      <c r="H19" s="71">
        <v>240</v>
      </c>
      <c r="I19" s="71">
        <v>15</v>
      </c>
      <c r="J19" s="75">
        <v>8</v>
      </c>
      <c r="K19" s="66">
        <v>6134</v>
      </c>
      <c r="L19" s="74">
        <v>4074</v>
      </c>
      <c r="M19" s="79">
        <v>3337</v>
      </c>
      <c r="N19" s="1"/>
    </row>
    <row r="20" spans="1:25" s="76" customFormat="1" ht="15.75" customHeight="1" x14ac:dyDescent="0.2">
      <c r="A20" s="68">
        <v>2018</v>
      </c>
      <c r="B20" s="72">
        <v>4902</v>
      </c>
      <c r="C20" s="71">
        <v>3552</v>
      </c>
      <c r="D20" s="78">
        <v>2884</v>
      </c>
      <c r="E20" s="71">
        <v>874</v>
      </c>
      <c r="F20" s="71">
        <v>264</v>
      </c>
      <c r="G20" s="75">
        <v>222</v>
      </c>
      <c r="H20" s="71">
        <v>242</v>
      </c>
      <c r="I20" s="71">
        <v>18</v>
      </c>
      <c r="J20" s="75">
        <v>5</v>
      </c>
      <c r="K20" s="66">
        <v>6018</v>
      </c>
      <c r="L20" s="74">
        <v>3834</v>
      </c>
      <c r="M20" s="79">
        <v>3111</v>
      </c>
      <c r="N20" s="1"/>
    </row>
    <row r="21" spans="1:25" s="76" customFormat="1" ht="15.75" customHeight="1" x14ac:dyDescent="0.2">
      <c r="A21" s="77">
        <v>2019</v>
      </c>
      <c r="B21" s="72">
        <v>4837</v>
      </c>
      <c r="C21" s="71">
        <v>3724</v>
      </c>
      <c r="D21" s="78">
        <v>3000</v>
      </c>
      <c r="E21" s="71">
        <v>889</v>
      </c>
      <c r="F21" s="71">
        <v>300</v>
      </c>
      <c r="G21" s="75">
        <v>263</v>
      </c>
      <c r="H21" s="71">
        <v>256</v>
      </c>
      <c r="I21" s="71">
        <v>30</v>
      </c>
      <c r="J21" s="75">
        <v>12</v>
      </c>
      <c r="K21" s="66">
        <v>5982</v>
      </c>
      <c r="L21" s="74">
        <v>4054</v>
      </c>
      <c r="M21" s="79">
        <v>3275</v>
      </c>
      <c r="N21" s="1"/>
    </row>
    <row r="22" spans="1:25" s="76" customFormat="1" ht="15.75" customHeight="1" x14ac:dyDescent="0.2">
      <c r="A22" s="77">
        <v>2020</v>
      </c>
      <c r="B22" s="72">
        <v>4705</v>
      </c>
      <c r="C22" s="71">
        <v>3526</v>
      </c>
      <c r="D22" s="78">
        <v>2862</v>
      </c>
      <c r="E22" s="71">
        <v>880</v>
      </c>
      <c r="F22" s="71">
        <v>290</v>
      </c>
      <c r="G22" s="75">
        <v>249</v>
      </c>
      <c r="H22" s="71">
        <v>254</v>
      </c>
      <c r="I22" s="71">
        <v>25</v>
      </c>
      <c r="J22" s="75">
        <v>9</v>
      </c>
      <c r="K22" s="66">
        <v>5839</v>
      </c>
      <c r="L22" s="74">
        <v>3841</v>
      </c>
      <c r="M22" s="79">
        <v>3120</v>
      </c>
      <c r="N22" s="1"/>
    </row>
    <row r="23" spans="1:25" s="76" customFormat="1" ht="15.75" customHeight="1" x14ac:dyDescent="0.2">
      <c r="A23" s="68">
        <v>2021</v>
      </c>
      <c r="B23" s="72">
        <v>4464</v>
      </c>
      <c r="C23" s="71">
        <v>3433</v>
      </c>
      <c r="D23" s="78">
        <v>2754</v>
      </c>
      <c r="E23" s="71">
        <v>870</v>
      </c>
      <c r="F23" s="71">
        <v>378</v>
      </c>
      <c r="G23" s="75">
        <v>313</v>
      </c>
      <c r="H23" s="71">
        <v>259</v>
      </c>
      <c r="I23" s="71">
        <v>22</v>
      </c>
      <c r="J23" s="75">
        <v>7</v>
      </c>
      <c r="K23" s="67">
        <v>5593</v>
      </c>
      <c r="L23" s="74">
        <v>3833</v>
      </c>
      <c r="M23" s="79">
        <v>3074</v>
      </c>
      <c r="N23" s="1"/>
    </row>
    <row r="24" spans="1:25" s="76" customFormat="1" ht="15.75" customHeight="1" x14ac:dyDescent="0.2">
      <c r="A24" s="68">
        <v>2022</v>
      </c>
      <c r="B24" s="72">
        <v>4386</v>
      </c>
      <c r="C24" s="71">
        <v>3296</v>
      </c>
      <c r="D24" s="78">
        <v>2580</v>
      </c>
      <c r="E24" s="71">
        <v>857</v>
      </c>
      <c r="F24" s="71">
        <v>335</v>
      </c>
      <c r="G24" s="75">
        <v>272</v>
      </c>
      <c r="H24" s="213">
        <v>260</v>
      </c>
      <c r="I24" s="71">
        <v>22</v>
      </c>
      <c r="J24" s="75">
        <v>11</v>
      </c>
      <c r="K24" s="67">
        <v>5503</v>
      </c>
      <c r="L24" s="74">
        <v>3653</v>
      </c>
      <c r="M24" s="79">
        <v>2863</v>
      </c>
      <c r="N24" s="1"/>
    </row>
    <row r="25" spans="1:25" s="76" customFormat="1" ht="15.75" customHeight="1" x14ac:dyDescent="0.2">
      <c r="A25" s="68">
        <v>2023</v>
      </c>
      <c r="B25" s="274">
        <v>4351</v>
      </c>
      <c r="C25" s="71">
        <v>3286</v>
      </c>
      <c r="D25" s="78">
        <v>2571</v>
      </c>
      <c r="E25" s="71">
        <v>854</v>
      </c>
      <c r="F25" s="71">
        <v>330</v>
      </c>
      <c r="G25" s="75">
        <v>256</v>
      </c>
      <c r="H25" s="213">
        <v>273</v>
      </c>
      <c r="I25" s="71">
        <v>24</v>
      </c>
      <c r="J25" s="75">
        <v>10</v>
      </c>
      <c r="K25" s="67">
        <v>5478</v>
      </c>
      <c r="L25" s="74">
        <v>3640</v>
      </c>
      <c r="M25" s="79">
        <v>2837</v>
      </c>
      <c r="N25" s="1"/>
    </row>
    <row r="26" spans="1:25" s="76" customFormat="1" ht="15.75" customHeight="1" x14ac:dyDescent="0.2">
      <c r="A26" s="80">
        <v>2024</v>
      </c>
      <c r="B26" s="254">
        <v>4265</v>
      </c>
      <c r="C26" s="254">
        <v>3714</v>
      </c>
      <c r="D26" s="337">
        <v>3014</v>
      </c>
      <c r="E26" s="254">
        <v>839</v>
      </c>
      <c r="F26" s="254">
        <v>396</v>
      </c>
      <c r="G26" s="338">
        <v>332</v>
      </c>
      <c r="H26" s="339">
        <v>268</v>
      </c>
      <c r="I26" s="254">
        <v>21</v>
      </c>
      <c r="J26" s="338">
        <v>7</v>
      </c>
      <c r="K26" s="340">
        <v>5372</v>
      </c>
      <c r="L26" s="81">
        <v>4131</v>
      </c>
      <c r="M26" s="82">
        <v>3353</v>
      </c>
      <c r="N26" s="1"/>
    </row>
    <row r="27" spans="1:25" x14ac:dyDescent="0.2">
      <c r="A27" s="304" t="s">
        <v>107</v>
      </c>
      <c r="B27" s="304"/>
      <c r="C27" s="304"/>
      <c r="D27" s="304"/>
      <c r="E27" s="304"/>
      <c r="F27" s="304"/>
      <c r="G27" s="304"/>
      <c r="H27" s="304"/>
      <c r="I27" s="304"/>
      <c r="J27" s="304"/>
      <c r="K27" s="304"/>
      <c r="L27" s="304"/>
      <c r="M27" s="304"/>
    </row>
    <row r="28" spans="1:25" x14ac:dyDescent="0.2">
      <c r="A28" s="297" t="s">
        <v>108</v>
      </c>
      <c r="B28" s="297"/>
      <c r="C28" s="297"/>
      <c r="D28" s="297"/>
      <c r="E28" s="297"/>
      <c r="F28" s="297"/>
      <c r="G28" s="297"/>
      <c r="H28" s="297"/>
      <c r="I28" s="297"/>
      <c r="J28" s="297"/>
      <c r="K28" s="297"/>
      <c r="L28" s="297"/>
      <c r="M28" s="297"/>
    </row>
    <row r="29" spans="1:25" x14ac:dyDescent="0.2">
      <c r="A29" s="341"/>
      <c r="B29" s="275"/>
      <c r="C29" s="275"/>
      <c r="D29" s="275"/>
      <c r="E29" s="275"/>
      <c r="F29" s="275"/>
      <c r="G29" s="275"/>
      <c r="H29" s="275"/>
      <c r="I29" s="275"/>
      <c r="J29" s="275"/>
      <c r="K29" s="275"/>
      <c r="L29" s="275"/>
      <c r="M29" s="275"/>
      <c r="N29" s="275"/>
      <c r="O29" s="275"/>
      <c r="P29" s="275"/>
      <c r="Q29" s="275"/>
      <c r="R29" s="275"/>
      <c r="S29" s="275"/>
      <c r="T29" s="275"/>
      <c r="U29" s="275"/>
      <c r="V29" s="275"/>
      <c r="W29" s="275"/>
      <c r="X29" s="275"/>
      <c r="Y29" s="275"/>
    </row>
    <row r="31" spans="1:25" x14ac:dyDescent="0.2">
      <c r="C31" s="273"/>
      <c r="D31" s="273"/>
      <c r="M31" s="273"/>
    </row>
  </sheetData>
  <mergeCells count="7">
    <mergeCell ref="A28:M28"/>
    <mergeCell ref="A1:M1"/>
    <mergeCell ref="B3:D3"/>
    <mergeCell ref="E3:G3"/>
    <mergeCell ref="H3:J3"/>
    <mergeCell ref="K3:M3"/>
    <mergeCell ref="A27:M27"/>
  </mergeCells>
  <pageMargins left="0.70866141732283472" right="0.70866141732283472" top="0.78740157480314965" bottom="0.78740157480314965"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19"/>
  <sheetViews>
    <sheetView workbookViewId="0">
      <selection sqref="A1:T1"/>
    </sheetView>
  </sheetViews>
  <sheetFormatPr baseColWidth="10" defaultColWidth="11.42578125" defaultRowHeight="12.75" x14ac:dyDescent="0.2"/>
  <cols>
    <col min="1" max="1" width="3.140625" style="83" customWidth="1"/>
    <col min="2" max="2" width="88.7109375" style="83" customWidth="1"/>
    <col min="3" max="20" width="8.85546875" style="83" customWidth="1"/>
    <col min="21" max="16384" width="11.42578125" style="83"/>
  </cols>
  <sheetData>
    <row r="1" spans="1:20" ht="51.75" customHeight="1" x14ac:dyDescent="0.2">
      <c r="A1" s="316" t="s">
        <v>152</v>
      </c>
      <c r="B1" s="316"/>
      <c r="C1" s="316"/>
      <c r="D1" s="316"/>
      <c r="E1" s="316"/>
      <c r="F1" s="316"/>
      <c r="G1" s="316"/>
      <c r="H1" s="316"/>
      <c r="I1" s="316"/>
      <c r="J1" s="316"/>
      <c r="K1" s="316"/>
      <c r="L1" s="316"/>
      <c r="M1" s="316"/>
      <c r="N1" s="316"/>
      <c r="O1" s="316"/>
      <c r="P1" s="316"/>
      <c r="Q1" s="316"/>
      <c r="R1" s="316"/>
      <c r="S1" s="316"/>
      <c r="T1" s="316"/>
    </row>
    <row r="2" spans="1:20" ht="20.25" x14ac:dyDescent="0.3">
      <c r="A2" s="251" t="s">
        <v>142</v>
      </c>
      <c r="B2" s="249"/>
      <c r="C2" s="249"/>
      <c r="D2" s="249"/>
      <c r="E2" s="249"/>
      <c r="F2" s="249"/>
      <c r="G2" s="249"/>
      <c r="H2" s="249"/>
      <c r="I2" s="249"/>
      <c r="J2" s="249"/>
      <c r="K2" s="249"/>
      <c r="L2" s="249"/>
      <c r="M2" s="249"/>
      <c r="N2" s="249"/>
      <c r="O2" s="249"/>
    </row>
    <row r="3" spans="1:20" ht="12" customHeight="1" thickBot="1" x14ac:dyDescent="0.3">
      <c r="A3" s="84"/>
      <c r="B3" s="84"/>
      <c r="C3" s="84"/>
      <c r="D3" s="84"/>
      <c r="E3" s="84"/>
      <c r="F3" s="84"/>
      <c r="G3" s="84"/>
      <c r="H3" s="85"/>
      <c r="I3" s="85"/>
      <c r="J3" s="85"/>
      <c r="K3" s="85"/>
      <c r="L3" s="85"/>
      <c r="M3" s="85"/>
    </row>
    <row r="4" spans="1:20" s="91" customFormat="1" ht="16.5" customHeight="1" thickBot="1" x14ac:dyDescent="0.25">
      <c r="A4" s="312" t="s">
        <v>92</v>
      </c>
      <c r="B4" s="313"/>
      <c r="C4" s="86">
        <v>2007</v>
      </c>
      <c r="D4" s="86">
        <v>2008</v>
      </c>
      <c r="E4" s="87">
        <v>2009</v>
      </c>
      <c r="F4" s="87">
        <v>2010</v>
      </c>
      <c r="G4" s="88">
        <v>2011</v>
      </c>
      <c r="H4" s="88">
        <v>2012</v>
      </c>
      <c r="I4" s="88">
        <v>2013</v>
      </c>
      <c r="J4" s="88">
        <v>2014</v>
      </c>
      <c r="K4" s="89">
        <v>2015</v>
      </c>
      <c r="L4" s="89">
        <v>2016</v>
      </c>
      <c r="M4" s="88">
        <v>2017</v>
      </c>
      <c r="N4" s="90">
        <v>2018</v>
      </c>
      <c r="O4" s="90">
        <v>2019</v>
      </c>
      <c r="P4" s="252">
        <v>2020</v>
      </c>
      <c r="Q4" s="253">
        <v>2021</v>
      </c>
      <c r="R4" s="89">
        <v>2022</v>
      </c>
      <c r="S4" s="282">
        <v>2023</v>
      </c>
      <c r="T4" s="281">
        <v>2024</v>
      </c>
    </row>
    <row r="5" spans="1:20" ht="15" customHeight="1" x14ac:dyDescent="0.2">
      <c r="A5" s="314" t="s">
        <v>98</v>
      </c>
      <c r="B5" s="92" t="s">
        <v>109</v>
      </c>
      <c r="C5" s="93">
        <v>692</v>
      </c>
      <c r="D5" s="93">
        <v>718</v>
      </c>
      <c r="E5" s="94">
        <v>651</v>
      </c>
      <c r="F5" s="94">
        <v>707</v>
      </c>
      <c r="G5" s="94">
        <v>804</v>
      </c>
      <c r="H5" s="94">
        <v>765</v>
      </c>
      <c r="I5" s="94">
        <v>863</v>
      </c>
      <c r="J5" s="94">
        <v>660</v>
      </c>
      <c r="K5" s="93">
        <v>666</v>
      </c>
      <c r="L5" s="93">
        <v>698</v>
      </c>
      <c r="M5" s="94">
        <v>549</v>
      </c>
      <c r="N5" s="95">
        <v>493</v>
      </c>
      <c r="O5" s="95">
        <v>580</v>
      </c>
      <c r="P5" s="95">
        <v>594</v>
      </c>
      <c r="Q5" s="95">
        <v>755</v>
      </c>
      <c r="R5" s="95">
        <v>657</v>
      </c>
      <c r="S5" s="95">
        <v>655</v>
      </c>
      <c r="T5" s="258">
        <v>803</v>
      </c>
    </row>
    <row r="6" spans="1:20" ht="14.25" x14ac:dyDescent="0.2">
      <c r="A6" s="307"/>
      <c r="B6" s="92" t="s">
        <v>110</v>
      </c>
      <c r="C6" s="93">
        <v>42</v>
      </c>
      <c r="D6" s="93">
        <v>20</v>
      </c>
      <c r="E6" s="94">
        <v>13</v>
      </c>
      <c r="F6" s="94">
        <v>11</v>
      </c>
      <c r="G6" s="94">
        <v>10</v>
      </c>
      <c r="H6" s="94">
        <v>8</v>
      </c>
      <c r="I6" s="94">
        <v>5</v>
      </c>
      <c r="J6" s="94">
        <v>6</v>
      </c>
      <c r="K6" s="93">
        <v>6</v>
      </c>
      <c r="L6" s="93">
        <v>6</v>
      </c>
      <c r="M6" s="94">
        <v>3</v>
      </c>
      <c r="N6" s="96">
        <v>2</v>
      </c>
      <c r="O6" s="96">
        <v>4</v>
      </c>
      <c r="P6" s="96">
        <v>2</v>
      </c>
      <c r="Q6" s="96">
        <v>1</v>
      </c>
      <c r="R6" s="96">
        <v>2</v>
      </c>
      <c r="S6" s="96"/>
      <c r="T6" s="259">
        <v>3</v>
      </c>
    </row>
    <row r="7" spans="1:20" ht="14.25" x14ac:dyDescent="0.2">
      <c r="A7" s="307"/>
      <c r="B7" s="92" t="s">
        <v>111</v>
      </c>
      <c r="C7" s="93">
        <v>7</v>
      </c>
      <c r="D7" s="93"/>
      <c r="E7" s="94"/>
      <c r="F7" s="94"/>
      <c r="G7" s="94"/>
      <c r="H7" s="94"/>
      <c r="I7" s="94"/>
      <c r="J7" s="94"/>
      <c r="K7" s="93"/>
      <c r="L7" s="93"/>
      <c r="M7" s="94"/>
      <c r="N7" s="96"/>
      <c r="O7" s="96"/>
      <c r="P7" s="96"/>
      <c r="Q7" s="96"/>
      <c r="R7" s="96"/>
      <c r="S7" s="96"/>
      <c r="T7" s="259"/>
    </row>
    <row r="8" spans="1:20" ht="14.25" x14ac:dyDescent="0.2">
      <c r="A8" s="307"/>
      <c r="B8" s="92" t="s">
        <v>112</v>
      </c>
      <c r="C8" s="93">
        <v>117</v>
      </c>
      <c r="D8" s="93">
        <v>120</v>
      </c>
      <c r="E8" s="94">
        <v>119</v>
      </c>
      <c r="F8" s="94">
        <v>106</v>
      </c>
      <c r="G8" s="94">
        <v>97</v>
      </c>
      <c r="H8" s="94">
        <v>87</v>
      </c>
      <c r="I8" s="94">
        <v>85</v>
      </c>
      <c r="J8" s="94">
        <v>75</v>
      </c>
      <c r="K8" s="93">
        <v>72</v>
      </c>
      <c r="L8" s="93">
        <v>75</v>
      </c>
      <c r="M8" s="94">
        <v>66</v>
      </c>
      <c r="N8" s="96">
        <v>71</v>
      </c>
      <c r="O8" s="96">
        <v>66</v>
      </c>
      <c r="P8" s="96">
        <v>50</v>
      </c>
      <c r="Q8" s="96">
        <v>66</v>
      </c>
      <c r="R8" s="96">
        <v>65</v>
      </c>
      <c r="S8" s="96">
        <v>78</v>
      </c>
      <c r="T8" s="259">
        <v>76</v>
      </c>
    </row>
    <row r="9" spans="1:20" ht="14.25" x14ac:dyDescent="0.2">
      <c r="A9" s="307"/>
      <c r="B9" s="92" t="s">
        <v>113</v>
      </c>
      <c r="C9" s="93">
        <v>47</v>
      </c>
      <c r="D9" s="93">
        <v>30</v>
      </c>
      <c r="E9" s="94">
        <v>27</v>
      </c>
      <c r="F9" s="94">
        <v>36</v>
      </c>
      <c r="G9" s="94">
        <v>46</v>
      </c>
      <c r="H9" s="94">
        <v>33</v>
      </c>
      <c r="I9" s="94">
        <v>23</v>
      </c>
      <c r="J9" s="94">
        <v>20</v>
      </c>
      <c r="K9" s="93">
        <v>26</v>
      </c>
      <c r="L9" s="93">
        <v>24</v>
      </c>
      <c r="M9" s="94">
        <v>20</v>
      </c>
      <c r="N9" s="96">
        <v>21</v>
      </c>
      <c r="O9" s="96">
        <v>29</v>
      </c>
      <c r="P9" s="96">
        <v>24</v>
      </c>
      <c r="Q9" s="96">
        <v>29</v>
      </c>
      <c r="R9" s="96">
        <v>32</v>
      </c>
      <c r="S9" s="96">
        <v>28</v>
      </c>
      <c r="T9" s="259">
        <v>34</v>
      </c>
    </row>
    <row r="10" spans="1:20" ht="14.25" x14ac:dyDescent="0.2">
      <c r="A10" s="307"/>
      <c r="B10" s="92" t="s">
        <v>114</v>
      </c>
      <c r="C10" s="93">
        <v>3</v>
      </c>
      <c r="D10" s="93">
        <v>2</v>
      </c>
      <c r="E10" s="94">
        <v>1</v>
      </c>
      <c r="F10" s="94"/>
      <c r="G10" s="94">
        <v>1</v>
      </c>
      <c r="H10" s="94">
        <v>1</v>
      </c>
      <c r="I10" s="94">
        <v>1</v>
      </c>
      <c r="J10" s="94"/>
      <c r="K10" s="93">
        <v>1</v>
      </c>
      <c r="L10" s="93">
        <v>1</v>
      </c>
      <c r="M10" s="94"/>
      <c r="N10" s="96">
        <v>1</v>
      </c>
      <c r="O10" s="96">
        <v>1</v>
      </c>
      <c r="P10" s="96">
        <v>2</v>
      </c>
      <c r="Q10" s="96">
        <v>1</v>
      </c>
      <c r="R10" s="96">
        <v>1</v>
      </c>
      <c r="S10" s="96">
        <v>1</v>
      </c>
      <c r="T10" s="259">
        <v>1</v>
      </c>
    </row>
    <row r="11" spans="1:20" ht="14.25" x14ac:dyDescent="0.2">
      <c r="A11" s="307"/>
      <c r="B11" s="92" t="s">
        <v>115</v>
      </c>
      <c r="C11" s="93">
        <v>4</v>
      </c>
      <c r="D11" s="93"/>
      <c r="E11" s="94"/>
      <c r="F11" s="94"/>
      <c r="G11" s="94"/>
      <c r="H11" s="94"/>
      <c r="I11" s="94"/>
      <c r="J11" s="94"/>
      <c r="K11" s="93"/>
      <c r="L11" s="93"/>
      <c r="M11" s="94">
        <v>1</v>
      </c>
      <c r="N11" s="96"/>
      <c r="O11" s="96"/>
      <c r="P11" s="96"/>
      <c r="Q11" s="96"/>
      <c r="R11" s="96"/>
      <c r="S11" s="96">
        <v>2</v>
      </c>
      <c r="T11" s="259"/>
    </row>
    <row r="12" spans="1:20" ht="15" thickBot="1" x14ac:dyDescent="0.25">
      <c r="A12" s="308"/>
      <c r="B12" s="97" t="s">
        <v>116</v>
      </c>
      <c r="C12" s="98">
        <v>8</v>
      </c>
      <c r="D12" s="98">
        <v>5</v>
      </c>
      <c r="E12" s="99">
        <v>8</v>
      </c>
      <c r="F12" s="99">
        <v>8</v>
      </c>
      <c r="G12" s="99">
        <v>8</v>
      </c>
      <c r="H12" s="99">
        <v>5</v>
      </c>
      <c r="I12" s="99">
        <v>7</v>
      </c>
      <c r="J12" s="99">
        <v>6</v>
      </c>
      <c r="K12" s="98">
        <v>2</v>
      </c>
      <c r="L12" s="98">
        <v>2</v>
      </c>
      <c r="M12" s="99">
        <v>2</v>
      </c>
      <c r="N12" s="100">
        <v>4</v>
      </c>
      <c r="O12" s="100">
        <v>2</v>
      </c>
      <c r="P12" s="100">
        <v>2</v>
      </c>
      <c r="Q12" s="100">
        <v>4</v>
      </c>
      <c r="R12" s="100">
        <v>4</v>
      </c>
      <c r="S12" s="100">
        <v>4</v>
      </c>
      <c r="T12" s="260">
        <v>4</v>
      </c>
    </row>
    <row r="13" spans="1:20" ht="12.75" customHeight="1" x14ac:dyDescent="0.2">
      <c r="A13" s="306" t="s">
        <v>94</v>
      </c>
      <c r="B13" s="101" t="s">
        <v>45</v>
      </c>
      <c r="C13" s="102">
        <v>25</v>
      </c>
      <c r="D13" s="102">
        <v>48</v>
      </c>
      <c r="E13" s="103">
        <v>28</v>
      </c>
      <c r="F13" s="103">
        <v>33</v>
      </c>
      <c r="G13" s="103">
        <v>20</v>
      </c>
      <c r="H13" s="103">
        <v>13</v>
      </c>
      <c r="I13" s="103">
        <v>14</v>
      </c>
      <c r="J13" s="103">
        <v>9</v>
      </c>
      <c r="K13" s="102">
        <v>10</v>
      </c>
      <c r="L13" s="102">
        <v>11</v>
      </c>
      <c r="M13" s="103">
        <v>7</v>
      </c>
      <c r="N13" s="95">
        <v>7</v>
      </c>
      <c r="O13" s="95">
        <v>4</v>
      </c>
      <c r="P13" s="95">
        <v>4</v>
      </c>
      <c r="Q13" s="95">
        <v>10</v>
      </c>
      <c r="R13" s="95">
        <v>7</v>
      </c>
      <c r="S13" s="95">
        <v>6</v>
      </c>
      <c r="T13" s="258">
        <v>6</v>
      </c>
    </row>
    <row r="14" spans="1:20" ht="12.75" customHeight="1" x14ac:dyDescent="0.2">
      <c r="A14" s="314"/>
      <c r="B14" s="92" t="s">
        <v>46</v>
      </c>
      <c r="C14" s="93">
        <v>19</v>
      </c>
      <c r="D14" s="93">
        <v>24</v>
      </c>
      <c r="E14" s="94">
        <v>8</v>
      </c>
      <c r="F14" s="94">
        <v>4</v>
      </c>
      <c r="G14" s="94">
        <v>5</v>
      </c>
      <c r="H14" s="94">
        <v>1</v>
      </c>
      <c r="I14" s="94">
        <v>3</v>
      </c>
      <c r="J14" s="94"/>
      <c r="K14" s="93">
        <v>3</v>
      </c>
      <c r="L14" s="93"/>
      <c r="M14" s="94">
        <v>2</v>
      </c>
      <c r="N14" s="96">
        <v>2</v>
      </c>
      <c r="O14" s="96">
        <v>1</v>
      </c>
      <c r="P14" s="96"/>
      <c r="Q14" s="96">
        <v>5</v>
      </c>
      <c r="R14" s="96">
        <v>4</v>
      </c>
      <c r="S14" s="96">
        <v>3</v>
      </c>
      <c r="T14" s="259">
        <v>1</v>
      </c>
    </row>
    <row r="15" spans="1:20" ht="12.75" customHeight="1" x14ac:dyDescent="0.2">
      <c r="A15" s="314"/>
      <c r="B15" s="92" t="s">
        <v>47</v>
      </c>
      <c r="C15" s="93">
        <v>2</v>
      </c>
      <c r="D15" s="93">
        <v>5</v>
      </c>
      <c r="E15" s="94">
        <v>1</v>
      </c>
      <c r="F15" s="94"/>
      <c r="G15" s="94">
        <v>2</v>
      </c>
      <c r="H15" s="94"/>
      <c r="I15" s="94"/>
      <c r="J15" s="94">
        <v>1</v>
      </c>
      <c r="K15" s="93">
        <v>1</v>
      </c>
      <c r="L15" s="93"/>
      <c r="M15" s="94"/>
      <c r="N15" s="96"/>
      <c r="O15" s="96">
        <v>1</v>
      </c>
      <c r="P15" s="96"/>
      <c r="Q15" s="96">
        <v>2</v>
      </c>
      <c r="R15" s="96">
        <v>3</v>
      </c>
      <c r="S15" s="96">
        <v>4</v>
      </c>
      <c r="T15" s="259">
        <v>3</v>
      </c>
    </row>
    <row r="16" spans="1:20" ht="12.75" customHeight="1" x14ac:dyDescent="0.2">
      <c r="A16" s="314"/>
      <c r="B16" s="92" t="s">
        <v>48</v>
      </c>
      <c r="C16" s="93"/>
      <c r="D16" s="93">
        <v>2</v>
      </c>
      <c r="E16" s="94"/>
      <c r="F16" s="94">
        <v>1</v>
      </c>
      <c r="G16" s="94"/>
      <c r="H16" s="94"/>
      <c r="I16" s="94"/>
      <c r="J16" s="94">
        <v>1</v>
      </c>
      <c r="K16" s="93"/>
      <c r="L16" s="93"/>
      <c r="M16" s="94"/>
      <c r="N16" s="96"/>
      <c r="O16" s="96"/>
      <c r="P16" s="96"/>
      <c r="Q16" s="96"/>
      <c r="R16" s="96"/>
      <c r="S16" s="96"/>
      <c r="T16" s="259"/>
    </row>
    <row r="17" spans="1:20" ht="12.75" customHeight="1" x14ac:dyDescent="0.2">
      <c r="A17" s="314"/>
      <c r="B17" s="92" t="s">
        <v>49</v>
      </c>
      <c r="C17" s="93"/>
      <c r="D17" s="93"/>
      <c r="E17" s="94">
        <v>1</v>
      </c>
      <c r="F17" s="94"/>
      <c r="G17" s="94"/>
      <c r="H17" s="94"/>
      <c r="I17" s="94"/>
      <c r="J17" s="94"/>
      <c r="K17" s="93"/>
      <c r="L17" s="93"/>
      <c r="M17" s="94"/>
      <c r="N17" s="96"/>
      <c r="O17" s="96"/>
      <c r="P17" s="96"/>
      <c r="Q17" s="96"/>
      <c r="R17" s="96"/>
      <c r="S17" s="96"/>
      <c r="T17" s="259"/>
    </row>
    <row r="18" spans="1:20" ht="12.75" customHeight="1" x14ac:dyDescent="0.2">
      <c r="A18" s="314"/>
      <c r="B18" s="92" t="s">
        <v>50</v>
      </c>
      <c r="C18" s="93"/>
      <c r="D18" s="93"/>
      <c r="E18" s="94"/>
      <c r="F18" s="94"/>
      <c r="G18" s="94"/>
      <c r="H18" s="94"/>
      <c r="I18" s="94"/>
      <c r="J18" s="94"/>
      <c r="K18" s="93"/>
      <c r="L18" s="93"/>
      <c r="M18" s="94"/>
      <c r="N18" s="96"/>
      <c r="O18" s="96"/>
      <c r="P18" s="96"/>
      <c r="Q18" s="96"/>
      <c r="R18" s="96"/>
      <c r="S18" s="96"/>
      <c r="T18" s="259"/>
    </row>
    <row r="19" spans="1:20" ht="12.75" customHeight="1" x14ac:dyDescent="0.2">
      <c r="A19" s="314"/>
      <c r="B19" s="92" t="s">
        <v>51</v>
      </c>
      <c r="C19" s="93"/>
      <c r="D19" s="93">
        <v>1</v>
      </c>
      <c r="E19" s="94"/>
      <c r="F19" s="94"/>
      <c r="G19" s="94"/>
      <c r="H19" s="94"/>
      <c r="I19" s="94"/>
      <c r="J19" s="94"/>
      <c r="K19" s="93"/>
      <c r="L19" s="93"/>
      <c r="M19" s="94"/>
      <c r="N19" s="96"/>
      <c r="O19" s="96"/>
      <c r="P19" s="96"/>
      <c r="Q19" s="96"/>
      <c r="R19" s="96"/>
      <c r="S19" s="96"/>
      <c r="T19" s="259"/>
    </row>
    <row r="20" spans="1:20" ht="12.75" customHeight="1" x14ac:dyDescent="0.2">
      <c r="A20" s="314"/>
      <c r="B20" s="92" t="s">
        <v>52</v>
      </c>
      <c r="C20" s="93"/>
      <c r="D20" s="93"/>
      <c r="E20" s="94"/>
      <c r="F20" s="94"/>
      <c r="G20" s="94"/>
      <c r="H20" s="94">
        <v>1</v>
      </c>
      <c r="I20" s="94"/>
      <c r="J20" s="94"/>
      <c r="K20" s="93"/>
      <c r="L20" s="93"/>
      <c r="M20" s="94"/>
      <c r="N20" s="96"/>
      <c r="O20" s="96"/>
      <c r="P20" s="96"/>
      <c r="Q20" s="96"/>
      <c r="R20" s="96"/>
      <c r="S20" s="96"/>
      <c r="T20" s="259"/>
    </row>
    <row r="21" spans="1:20" ht="12.75" customHeight="1" x14ac:dyDescent="0.2">
      <c r="A21" s="314"/>
      <c r="B21" s="92" t="s">
        <v>53</v>
      </c>
      <c r="C21" s="93">
        <v>8</v>
      </c>
      <c r="D21" s="93">
        <v>15</v>
      </c>
      <c r="E21" s="94">
        <v>10</v>
      </c>
      <c r="F21" s="94">
        <v>10</v>
      </c>
      <c r="G21" s="94">
        <v>5</v>
      </c>
      <c r="H21" s="94">
        <v>4</v>
      </c>
      <c r="I21" s="94">
        <v>3</v>
      </c>
      <c r="J21" s="94">
        <v>5</v>
      </c>
      <c r="K21" s="93">
        <v>6</v>
      </c>
      <c r="L21" s="93">
        <v>6</v>
      </c>
      <c r="M21" s="94">
        <v>7</v>
      </c>
      <c r="N21" s="96">
        <v>7</v>
      </c>
      <c r="O21" s="96">
        <v>8</v>
      </c>
      <c r="P21" s="96">
        <v>6</v>
      </c>
      <c r="Q21" s="96">
        <v>9</v>
      </c>
      <c r="R21" s="96">
        <v>5</v>
      </c>
      <c r="S21" s="96">
        <v>6</v>
      </c>
      <c r="T21" s="259">
        <v>8</v>
      </c>
    </row>
    <row r="22" spans="1:20" ht="12.75" customHeight="1" x14ac:dyDescent="0.2">
      <c r="A22" s="314"/>
      <c r="B22" s="92" t="s">
        <v>54</v>
      </c>
      <c r="C22" s="93"/>
      <c r="D22" s="93">
        <v>2</v>
      </c>
      <c r="E22" s="94">
        <v>2</v>
      </c>
      <c r="F22" s="94"/>
      <c r="G22" s="94">
        <v>1</v>
      </c>
      <c r="H22" s="94"/>
      <c r="I22" s="94"/>
      <c r="J22" s="94">
        <v>1</v>
      </c>
      <c r="K22" s="93">
        <v>1</v>
      </c>
      <c r="L22" s="93">
        <v>1</v>
      </c>
      <c r="M22" s="94"/>
      <c r="N22" s="96">
        <v>1</v>
      </c>
      <c r="O22" s="96"/>
      <c r="P22" s="96">
        <v>2</v>
      </c>
      <c r="Q22" s="96">
        <v>2</v>
      </c>
      <c r="R22" s="96">
        <v>1</v>
      </c>
      <c r="S22" s="96"/>
      <c r="T22" s="259">
        <v>2</v>
      </c>
    </row>
    <row r="23" spans="1:20" ht="12.75" customHeight="1" x14ac:dyDescent="0.2">
      <c r="A23" s="314"/>
      <c r="B23" s="92" t="s">
        <v>55</v>
      </c>
      <c r="C23" s="93"/>
      <c r="D23" s="93"/>
      <c r="E23" s="94"/>
      <c r="F23" s="94"/>
      <c r="G23" s="94"/>
      <c r="H23" s="94"/>
      <c r="I23" s="94"/>
      <c r="J23" s="94"/>
      <c r="K23" s="93"/>
      <c r="L23" s="93"/>
      <c r="M23" s="94"/>
      <c r="N23" s="96"/>
      <c r="O23" s="96"/>
      <c r="P23" s="96"/>
      <c r="Q23" s="96"/>
      <c r="R23" s="96"/>
      <c r="S23" s="96"/>
      <c r="T23" s="259"/>
    </row>
    <row r="24" spans="1:20" ht="12.75" customHeight="1" x14ac:dyDescent="0.2">
      <c r="A24" s="314"/>
      <c r="B24" s="92" t="s">
        <v>56</v>
      </c>
      <c r="C24" s="93"/>
      <c r="D24" s="93"/>
      <c r="E24" s="94"/>
      <c r="F24" s="94">
        <v>1</v>
      </c>
      <c r="G24" s="94"/>
      <c r="H24" s="94"/>
      <c r="I24" s="94"/>
      <c r="J24" s="94"/>
      <c r="K24" s="93"/>
      <c r="L24" s="93"/>
      <c r="M24" s="94"/>
      <c r="N24" s="96"/>
      <c r="O24" s="96"/>
      <c r="P24" s="96"/>
      <c r="Q24" s="96"/>
      <c r="R24" s="96"/>
      <c r="S24" s="96"/>
      <c r="T24" s="259"/>
    </row>
    <row r="25" spans="1:20" ht="12.75" customHeight="1" x14ac:dyDescent="0.2">
      <c r="A25" s="314"/>
      <c r="B25" s="92" t="s">
        <v>57</v>
      </c>
      <c r="C25" s="93">
        <v>1</v>
      </c>
      <c r="D25" s="93"/>
      <c r="E25" s="94"/>
      <c r="F25" s="94">
        <v>1</v>
      </c>
      <c r="G25" s="94"/>
      <c r="H25" s="94"/>
      <c r="I25" s="94">
        <v>1</v>
      </c>
      <c r="J25" s="94"/>
      <c r="K25" s="93"/>
      <c r="L25" s="93">
        <v>1</v>
      </c>
      <c r="M25" s="94"/>
      <c r="N25" s="96"/>
      <c r="O25" s="96"/>
      <c r="P25" s="96"/>
      <c r="Q25" s="96"/>
      <c r="R25" s="96"/>
      <c r="S25" s="96"/>
      <c r="T25" s="259"/>
    </row>
    <row r="26" spans="1:20" ht="12.75" customHeight="1" x14ac:dyDescent="0.2">
      <c r="A26" s="314"/>
      <c r="B26" s="92" t="s">
        <v>58</v>
      </c>
      <c r="C26" s="93">
        <v>8</v>
      </c>
      <c r="D26" s="93">
        <v>4</v>
      </c>
      <c r="E26" s="94">
        <v>4</v>
      </c>
      <c r="F26" s="94">
        <v>5</v>
      </c>
      <c r="G26" s="94">
        <v>3</v>
      </c>
      <c r="H26" s="94">
        <v>4</v>
      </c>
      <c r="I26" s="94">
        <v>4</v>
      </c>
      <c r="J26" s="94">
        <v>4</v>
      </c>
      <c r="K26" s="93">
        <v>1</v>
      </c>
      <c r="L26" s="93">
        <v>3</v>
      </c>
      <c r="M26" s="94">
        <v>2</v>
      </c>
      <c r="N26" s="96">
        <v>3</v>
      </c>
      <c r="O26" s="96">
        <v>2</v>
      </c>
      <c r="P26" s="96">
        <v>3</v>
      </c>
      <c r="Q26" s="96">
        <v>4</v>
      </c>
      <c r="R26" s="96">
        <v>5</v>
      </c>
      <c r="S26" s="96">
        <v>2</v>
      </c>
      <c r="T26" s="259">
        <v>3</v>
      </c>
    </row>
    <row r="27" spans="1:20" ht="12.75" customHeight="1" x14ac:dyDescent="0.2">
      <c r="A27" s="314"/>
      <c r="B27" s="92" t="s">
        <v>59</v>
      </c>
      <c r="C27" s="93">
        <v>1</v>
      </c>
      <c r="D27" s="93"/>
      <c r="E27" s="94"/>
      <c r="F27" s="94"/>
      <c r="G27" s="94">
        <v>1</v>
      </c>
      <c r="H27" s="94">
        <v>2</v>
      </c>
      <c r="I27" s="94"/>
      <c r="J27" s="94"/>
      <c r="K27" s="93"/>
      <c r="L27" s="93"/>
      <c r="M27" s="94"/>
      <c r="N27" s="96"/>
      <c r="O27" s="96"/>
      <c r="P27" s="96"/>
      <c r="Q27" s="96"/>
      <c r="R27" s="96"/>
      <c r="S27" s="96"/>
      <c r="T27" s="259"/>
    </row>
    <row r="28" spans="1:20" ht="12.75" customHeight="1" x14ac:dyDescent="0.2">
      <c r="A28" s="314"/>
      <c r="B28" s="104" t="s">
        <v>60</v>
      </c>
      <c r="C28" s="93"/>
      <c r="D28" s="93"/>
      <c r="E28" s="94"/>
      <c r="F28" s="94"/>
      <c r="G28" s="94"/>
      <c r="H28" s="94"/>
      <c r="I28" s="94"/>
      <c r="J28" s="94"/>
      <c r="K28" s="93"/>
      <c r="L28" s="93"/>
      <c r="M28" s="94"/>
      <c r="N28" s="96"/>
      <c r="O28" s="96"/>
      <c r="P28" s="96"/>
      <c r="Q28" s="96"/>
      <c r="R28" s="96"/>
      <c r="S28" s="96"/>
      <c r="T28" s="259"/>
    </row>
    <row r="29" spans="1:20" ht="12.75" customHeight="1" x14ac:dyDescent="0.2">
      <c r="A29" s="314"/>
      <c r="B29" s="104" t="s">
        <v>61</v>
      </c>
      <c r="C29" s="93"/>
      <c r="D29" s="93"/>
      <c r="E29" s="94"/>
      <c r="F29" s="94"/>
      <c r="G29" s="94"/>
      <c r="H29" s="94"/>
      <c r="I29" s="94"/>
      <c r="J29" s="94"/>
      <c r="K29" s="93"/>
      <c r="L29" s="93"/>
      <c r="M29" s="94"/>
      <c r="N29" s="96"/>
      <c r="O29" s="96"/>
      <c r="P29" s="96"/>
      <c r="Q29" s="96"/>
      <c r="R29" s="96"/>
      <c r="S29" s="96"/>
      <c r="T29" s="259"/>
    </row>
    <row r="30" spans="1:20" ht="12.75" customHeight="1" x14ac:dyDescent="0.2">
      <c r="A30" s="314"/>
      <c r="B30" s="104" t="s">
        <v>84</v>
      </c>
      <c r="C30" s="93"/>
      <c r="D30" s="93"/>
      <c r="E30" s="94"/>
      <c r="F30" s="94">
        <v>1</v>
      </c>
      <c r="G30" s="94">
        <v>1</v>
      </c>
      <c r="H30" s="94"/>
      <c r="I30" s="94"/>
      <c r="J30" s="94"/>
      <c r="K30" s="93"/>
      <c r="L30" s="93"/>
      <c r="M30" s="94"/>
      <c r="N30" s="96"/>
      <c r="O30" s="96"/>
      <c r="P30" s="96"/>
      <c r="Q30" s="96"/>
      <c r="R30" s="96"/>
      <c r="S30" s="96"/>
      <c r="T30" s="259"/>
    </row>
    <row r="31" spans="1:20" ht="12.75" customHeight="1" x14ac:dyDescent="0.2">
      <c r="A31" s="314"/>
      <c r="B31" s="104" t="s">
        <v>62</v>
      </c>
      <c r="C31" s="93"/>
      <c r="D31" s="93"/>
      <c r="E31" s="94">
        <v>1</v>
      </c>
      <c r="F31" s="94"/>
      <c r="G31" s="94"/>
      <c r="H31" s="94"/>
      <c r="I31" s="94"/>
      <c r="J31" s="94"/>
      <c r="K31" s="93"/>
      <c r="L31" s="93"/>
      <c r="M31" s="94"/>
      <c r="N31" s="96"/>
      <c r="O31" s="96"/>
      <c r="P31" s="96"/>
      <c r="Q31" s="96"/>
      <c r="R31" s="96"/>
      <c r="S31" s="96"/>
      <c r="T31" s="259"/>
    </row>
    <row r="32" spans="1:20" ht="12.75" customHeight="1" x14ac:dyDescent="0.2">
      <c r="A32" s="314"/>
      <c r="B32" s="104" t="s">
        <v>70</v>
      </c>
      <c r="C32" s="93"/>
      <c r="D32" s="93"/>
      <c r="E32" s="94"/>
      <c r="F32" s="94"/>
      <c r="G32" s="94"/>
      <c r="H32" s="94"/>
      <c r="I32" s="94"/>
      <c r="J32" s="94"/>
      <c r="K32" s="93"/>
      <c r="L32" s="93"/>
      <c r="M32" s="94"/>
      <c r="N32" s="96"/>
      <c r="O32" s="96"/>
      <c r="P32" s="96"/>
      <c r="Q32" s="96"/>
      <c r="R32" s="96"/>
      <c r="S32" s="96"/>
      <c r="T32" s="259"/>
    </row>
    <row r="33" spans="1:20" ht="12.75" customHeight="1" x14ac:dyDescent="0.2">
      <c r="A33" s="314"/>
      <c r="B33" s="104" t="s">
        <v>63</v>
      </c>
      <c r="C33" s="93"/>
      <c r="D33" s="93"/>
      <c r="E33" s="94">
        <v>1</v>
      </c>
      <c r="F33" s="94"/>
      <c r="G33" s="94"/>
      <c r="H33" s="94"/>
      <c r="I33" s="94"/>
      <c r="J33" s="94"/>
      <c r="K33" s="93"/>
      <c r="L33" s="93"/>
      <c r="M33" s="94"/>
      <c r="N33" s="96"/>
      <c r="O33" s="96"/>
      <c r="P33" s="96"/>
      <c r="Q33" s="96">
        <v>1</v>
      </c>
      <c r="R33" s="96"/>
      <c r="S33" s="96"/>
      <c r="T33" s="259"/>
    </row>
    <row r="34" spans="1:20" ht="12.75" customHeight="1" x14ac:dyDescent="0.2">
      <c r="A34" s="314"/>
      <c r="B34" s="92" t="s">
        <v>64</v>
      </c>
      <c r="C34" s="93">
        <v>12</v>
      </c>
      <c r="D34" s="93">
        <v>29</v>
      </c>
      <c r="E34" s="94">
        <v>25</v>
      </c>
      <c r="F34" s="94">
        <v>28</v>
      </c>
      <c r="G34" s="94">
        <v>32</v>
      </c>
      <c r="H34" s="94">
        <v>36</v>
      </c>
      <c r="I34" s="94">
        <v>38</v>
      </c>
      <c r="J34" s="94">
        <v>30</v>
      </c>
      <c r="K34" s="93">
        <v>28</v>
      </c>
      <c r="L34" s="93">
        <v>32</v>
      </c>
      <c r="M34" s="94">
        <v>26</v>
      </c>
      <c r="N34" s="96">
        <v>22</v>
      </c>
      <c r="O34" s="96">
        <v>27</v>
      </c>
      <c r="P34" s="96">
        <v>20</v>
      </c>
      <c r="Q34" s="96">
        <v>31</v>
      </c>
      <c r="R34" s="96">
        <v>25</v>
      </c>
      <c r="S34" s="96">
        <v>18</v>
      </c>
      <c r="T34" s="259">
        <v>27</v>
      </c>
    </row>
    <row r="35" spans="1:20" ht="12.75" customHeight="1" x14ac:dyDescent="0.2">
      <c r="A35" s="314"/>
      <c r="B35" s="92" t="s">
        <v>65</v>
      </c>
      <c r="C35" s="93">
        <v>1</v>
      </c>
      <c r="D35" s="93">
        <v>1</v>
      </c>
      <c r="E35" s="94">
        <v>2</v>
      </c>
      <c r="F35" s="94">
        <v>1</v>
      </c>
      <c r="G35" s="94">
        <v>1</v>
      </c>
      <c r="H35" s="94"/>
      <c r="I35" s="94"/>
      <c r="J35" s="94"/>
      <c r="K35" s="93"/>
      <c r="L35" s="93"/>
      <c r="M35" s="94"/>
      <c r="N35" s="96"/>
      <c r="O35" s="96"/>
      <c r="P35" s="96"/>
      <c r="Q35" s="96"/>
      <c r="R35" s="96"/>
      <c r="S35" s="96"/>
      <c r="T35" s="259"/>
    </row>
    <row r="36" spans="1:20" ht="12.75" customHeight="1" x14ac:dyDescent="0.2">
      <c r="A36" s="314"/>
      <c r="B36" s="92" t="s">
        <v>67</v>
      </c>
      <c r="C36" s="93"/>
      <c r="D36" s="93"/>
      <c r="E36" s="94"/>
      <c r="F36" s="94"/>
      <c r="G36" s="94"/>
      <c r="H36" s="94"/>
      <c r="I36" s="94"/>
      <c r="J36" s="94"/>
      <c r="K36" s="93"/>
      <c r="L36" s="93">
        <v>1</v>
      </c>
      <c r="M36" s="94"/>
      <c r="N36" s="96"/>
      <c r="O36" s="96"/>
      <c r="P36" s="96"/>
      <c r="Q36" s="96"/>
      <c r="R36" s="96"/>
      <c r="S36" s="96"/>
      <c r="T36" s="259"/>
    </row>
    <row r="37" spans="1:20" ht="12.75" customHeight="1" x14ac:dyDescent="0.2">
      <c r="A37" s="314"/>
      <c r="B37" s="92" t="s">
        <v>66</v>
      </c>
      <c r="C37" s="93"/>
      <c r="D37" s="93">
        <v>1</v>
      </c>
      <c r="E37" s="94"/>
      <c r="F37" s="94"/>
      <c r="G37" s="94">
        <v>1</v>
      </c>
      <c r="H37" s="94">
        <v>3</v>
      </c>
      <c r="I37" s="94">
        <v>1</v>
      </c>
      <c r="J37" s="94">
        <v>1</v>
      </c>
      <c r="K37" s="93"/>
      <c r="L37" s="93"/>
      <c r="M37" s="94"/>
      <c r="N37" s="96">
        <v>1</v>
      </c>
      <c r="O37" s="96"/>
      <c r="P37" s="96"/>
      <c r="Q37" s="96"/>
      <c r="R37" s="96"/>
      <c r="S37" s="96"/>
      <c r="T37" s="259"/>
    </row>
    <row r="38" spans="1:20" ht="12.75" customHeight="1" x14ac:dyDescent="0.2">
      <c r="A38" s="314"/>
      <c r="B38" s="92" t="s">
        <v>68</v>
      </c>
      <c r="C38" s="93"/>
      <c r="D38" s="93"/>
      <c r="E38" s="94"/>
      <c r="F38" s="94"/>
      <c r="G38" s="94"/>
      <c r="H38" s="94"/>
      <c r="I38" s="94"/>
      <c r="J38" s="94"/>
      <c r="K38" s="93"/>
      <c r="L38" s="93"/>
      <c r="M38" s="94"/>
      <c r="N38" s="96"/>
      <c r="O38" s="96"/>
      <c r="P38" s="96"/>
      <c r="Q38" s="96"/>
      <c r="R38" s="96"/>
      <c r="S38" s="96"/>
      <c r="T38" s="259"/>
    </row>
    <row r="39" spans="1:20" ht="12.75" customHeight="1" thickBot="1" x14ac:dyDescent="0.25">
      <c r="A39" s="315"/>
      <c r="B39" s="97" t="s">
        <v>69</v>
      </c>
      <c r="C39" s="98">
        <v>2</v>
      </c>
      <c r="D39" s="98">
        <v>3</v>
      </c>
      <c r="E39" s="99"/>
      <c r="F39" s="99"/>
      <c r="G39" s="99">
        <v>1</v>
      </c>
      <c r="H39" s="99">
        <v>2</v>
      </c>
      <c r="I39" s="99">
        <v>2</v>
      </c>
      <c r="J39" s="99">
        <v>2</v>
      </c>
      <c r="K39" s="98">
        <v>3</v>
      </c>
      <c r="L39" s="98"/>
      <c r="M39" s="99">
        <v>1</v>
      </c>
      <c r="N39" s="100"/>
      <c r="O39" s="100"/>
      <c r="P39" s="100">
        <v>1</v>
      </c>
      <c r="Q39" s="100">
        <v>1</v>
      </c>
      <c r="R39" s="100">
        <v>1</v>
      </c>
      <c r="S39" s="100"/>
      <c r="T39" s="260"/>
    </row>
    <row r="40" spans="1:20" ht="12.75" customHeight="1" x14ac:dyDescent="0.2">
      <c r="A40" s="306" t="s">
        <v>95</v>
      </c>
      <c r="B40" s="101" t="s">
        <v>2</v>
      </c>
      <c r="C40" s="102">
        <v>4</v>
      </c>
      <c r="D40" s="102">
        <v>2</v>
      </c>
      <c r="E40" s="103"/>
      <c r="F40" s="103">
        <v>3</v>
      </c>
      <c r="G40" s="103">
        <v>3</v>
      </c>
      <c r="H40" s="103">
        <v>1</v>
      </c>
      <c r="I40" s="103">
        <v>1</v>
      </c>
      <c r="J40" s="103"/>
      <c r="K40" s="102"/>
      <c r="L40" s="102"/>
      <c r="M40" s="103"/>
      <c r="N40" s="95">
        <v>1</v>
      </c>
      <c r="O40" s="95"/>
      <c r="P40" s="95"/>
      <c r="Q40" s="95"/>
      <c r="R40" s="95"/>
      <c r="S40" s="95"/>
      <c r="T40" s="258"/>
    </row>
    <row r="41" spans="1:20" ht="12.75" customHeight="1" x14ac:dyDescent="0.2">
      <c r="A41" s="307"/>
      <c r="B41" s="92" t="s">
        <v>3</v>
      </c>
      <c r="C41" s="93"/>
      <c r="D41" s="93">
        <v>1</v>
      </c>
      <c r="E41" s="94">
        <v>1</v>
      </c>
      <c r="F41" s="94">
        <v>1</v>
      </c>
      <c r="G41" s="94"/>
      <c r="H41" s="94"/>
      <c r="I41" s="94">
        <v>1</v>
      </c>
      <c r="J41" s="94"/>
      <c r="K41" s="93"/>
      <c r="L41" s="93"/>
      <c r="M41" s="94"/>
      <c r="N41" s="96"/>
      <c r="O41" s="96"/>
      <c r="P41" s="96"/>
      <c r="Q41" s="96"/>
      <c r="R41" s="96"/>
      <c r="S41" s="96"/>
      <c r="T41" s="259"/>
    </row>
    <row r="42" spans="1:20" ht="12.75" customHeight="1" x14ac:dyDescent="0.2">
      <c r="A42" s="307"/>
      <c r="B42" s="92" t="s">
        <v>4</v>
      </c>
      <c r="C42" s="93">
        <v>5</v>
      </c>
      <c r="D42" s="93">
        <v>4</v>
      </c>
      <c r="E42" s="94"/>
      <c r="F42" s="94"/>
      <c r="G42" s="94">
        <v>1</v>
      </c>
      <c r="H42" s="94">
        <v>1</v>
      </c>
      <c r="I42" s="94">
        <v>2</v>
      </c>
      <c r="J42" s="94">
        <v>1</v>
      </c>
      <c r="K42" s="93">
        <v>1</v>
      </c>
      <c r="L42" s="93">
        <v>1</v>
      </c>
      <c r="M42" s="94">
        <v>1</v>
      </c>
      <c r="N42" s="96">
        <v>1</v>
      </c>
      <c r="O42" s="96"/>
      <c r="P42" s="96"/>
      <c r="Q42" s="96"/>
      <c r="R42" s="96"/>
      <c r="S42" s="96"/>
      <c r="T42" s="259"/>
    </row>
    <row r="43" spans="1:20" ht="12.75" customHeight="1" x14ac:dyDescent="0.2">
      <c r="A43" s="307"/>
      <c r="B43" s="92" t="s">
        <v>5</v>
      </c>
      <c r="C43" s="93"/>
      <c r="D43" s="93"/>
      <c r="E43" s="94"/>
      <c r="F43" s="94"/>
      <c r="G43" s="94"/>
      <c r="H43" s="94"/>
      <c r="I43" s="94"/>
      <c r="J43" s="94"/>
      <c r="K43" s="93"/>
      <c r="L43" s="93"/>
      <c r="M43" s="94"/>
      <c r="N43" s="96"/>
      <c r="O43" s="96"/>
      <c r="P43" s="96"/>
      <c r="Q43" s="96"/>
      <c r="R43" s="96"/>
      <c r="S43" s="96"/>
      <c r="T43" s="259"/>
    </row>
    <row r="44" spans="1:20" ht="12.75" customHeight="1" x14ac:dyDescent="0.2">
      <c r="A44" s="307"/>
      <c r="B44" s="92" t="s">
        <v>71</v>
      </c>
      <c r="C44" s="93"/>
      <c r="D44" s="93">
        <v>1</v>
      </c>
      <c r="E44" s="94"/>
      <c r="F44" s="94"/>
      <c r="G44" s="94"/>
      <c r="H44" s="94"/>
      <c r="I44" s="94"/>
      <c r="J44" s="94"/>
      <c r="K44" s="93"/>
      <c r="L44" s="93"/>
      <c r="M44" s="94"/>
      <c r="N44" s="96"/>
      <c r="O44" s="96"/>
      <c r="P44" s="96"/>
      <c r="Q44" s="96"/>
      <c r="R44" s="96"/>
      <c r="S44" s="96"/>
      <c r="T44" s="259"/>
    </row>
    <row r="45" spans="1:20" ht="12.75" customHeight="1" x14ac:dyDescent="0.2">
      <c r="A45" s="307"/>
      <c r="B45" s="92" t="s">
        <v>6</v>
      </c>
      <c r="C45" s="93">
        <v>4</v>
      </c>
      <c r="D45" s="93">
        <v>1</v>
      </c>
      <c r="E45" s="94">
        <v>1</v>
      </c>
      <c r="F45" s="94"/>
      <c r="G45" s="94"/>
      <c r="H45" s="94"/>
      <c r="I45" s="94"/>
      <c r="J45" s="94">
        <v>1</v>
      </c>
      <c r="K45" s="93"/>
      <c r="L45" s="93"/>
      <c r="M45" s="94"/>
      <c r="N45" s="96"/>
      <c r="O45" s="96"/>
      <c r="P45" s="96"/>
      <c r="Q45" s="96"/>
      <c r="R45" s="96"/>
      <c r="S45" s="96"/>
      <c r="T45" s="259"/>
    </row>
    <row r="46" spans="1:20" ht="12.75" customHeight="1" x14ac:dyDescent="0.2">
      <c r="A46" s="307"/>
      <c r="B46" s="92" t="s">
        <v>7</v>
      </c>
      <c r="C46" s="93">
        <v>22</v>
      </c>
      <c r="D46" s="93">
        <v>21</v>
      </c>
      <c r="E46" s="94">
        <v>18</v>
      </c>
      <c r="F46" s="94">
        <v>16</v>
      </c>
      <c r="G46" s="94">
        <v>18</v>
      </c>
      <c r="H46" s="94">
        <v>14</v>
      </c>
      <c r="I46" s="94">
        <v>17</v>
      </c>
      <c r="J46" s="94">
        <v>11</v>
      </c>
      <c r="K46" s="93">
        <v>15</v>
      </c>
      <c r="L46" s="93">
        <v>13</v>
      </c>
      <c r="M46" s="94">
        <v>15</v>
      </c>
      <c r="N46" s="96">
        <v>18</v>
      </c>
      <c r="O46" s="96">
        <v>12</v>
      </c>
      <c r="P46" s="96">
        <v>4</v>
      </c>
      <c r="Q46" s="96">
        <v>10</v>
      </c>
      <c r="R46" s="96">
        <v>9</v>
      </c>
      <c r="S46" s="96">
        <v>12</v>
      </c>
      <c r="T46" s="259">
        <v>11</v>
      </c>
    </row>
    <row r="47" spans="1:20" ht="12.75" customHeight="1" x14ac:dyDescent="0.2">
      <c r="A47" s="307"/>
      <c r="B47" s="92" t="s">
        <v>8</v>
      </c>
      <c r="C47" s="93">
        <v>27</v>
      </c>
      <c r="D47" s="93">
        <v>19</v>
      </c>
      <c r="E47" s="94">
        <v>11</v>
      </c>
      <c r="F47" s="94">
        <v>10</v>
      </c>
      <c r="G47" s="94">
        <v>7</v>
      </c>
      <c r="H47" s="94">
        <v>5</v>
      </c>
      <c r="I47" s="94">
        <v>7</v>
      </c>
      <c r="J47" s="94">
        <v>6</v>
      </c>
      <c r="K47" s="93">
        <v>8</v>
      </c>
      <c r="L47" s="93">
        <v>6</v>
      </c>
      <c r="M47" s="94">
        <v>6</v>
      </c>
      <c r="N47" s="96">
        <v>8</v>
      </c>
      <c r="O47" s="96">
        <v>8</v>
      </c>
      <c r="P47" s="96">
        <v>6</v>
      </c>
      <c r="Q47" s="96">
        <v>7</v>
      </c>
      <c r="R47" s="96">
        <v>3</v>
      </c>
      <c r="S47" s="96">
        <v>6</v>
      </c>
      <c r="T47" s="259">
        <v>8</v>
      </c>
    </row>
    <row r="48" spans="1:20" ht="12.75" customHeight="1" x14ac:dyDescent="0.2">
      <c r="A48" s="307"/>
      <c r="B48" s="92" t="s">
        <v>9</v>
      </c>
      <c r="C48" s="93">
        <v>2</v>
      </c>
      <c r="D48" s="93">
        <v>2</v>
      </c>
      <c r="E48" s="94">
        <v>1</v>
      </c>
      <c r="F48" s="94">
        <v>1</v>
      </c>
      <c r="G48" s="94">
        <v>1</v>
      </c>
      <c r="H48" s="94"/>
      <c r="I48" s="94"/>
      <c r="J48" s="94">
        <v>1</v>
      </c>
      <c r="K48" s="93">
        <v>2</v>
      </c>
      <c r="L48" s="93">
        <v>1</v>
      </c>
      <c r="M48" s="94"/>
      <c r="N48" s="96"/>
      <c r="O48" s="96"/>
      <c r="P48" s="96"/>
      <c r="Q48" s="96"/>
      <c r="R48" s="96"/>
      <c r="S48" s="96"/>
      <c r="T48" s="259"/>
    </row>
    <row r="49" spans="1:20" ht="12.75" customHeight="1" x14ac:dyDescent="0.2">
      <c r="A49" s="307"/>
      <c r="B49" s="92" t="s">
        <v>10</v>
      </c>
      <c r="C49" s="93"/>
      <c r="D49" s="93"/>
      <c r="E49" s="94"/>
      <c r="F49" s="94"/>
      <c r="G49" s="94"/>
      <c r="H49" s="94"/>
      <c r="I49" s="94">
        <v>1</v>
      </c>
      <c r="J49" s="94">
        <v>3</v>
      </c>
      <c r="K49" s="93">
        <v>3</v>
      </c>
      <c r="L49" s="93">
        <v>1</v>
      </c>
      <c r="M49" s="94"/>
      <c r="N49" s="96"/>
      <c r="O49" s="96"/>
      <c r="P49" s="96">
        <v>1</v>
      </c>
      <c r="Q49" s="96">
        <v>1</v>
      </c>
      <c r="R49" s="96"/>
      <c r="S49" s="96"/>
      <c r="T49" s="259">
        <v>1</v>
      </c>
    </row>
    <row r="50" spans="1:20" ht="12.75" customHeight="1" x14ac:dyDescent="0.2">
      <c r="A50" s="307"/>
      <c r="B50" s="92" t="s">
        <v>11</v>
      </c>
      <c r="C50" s="93">
        <v>7</v>
      </c>
      <c r="D50" s="93">
        <v>4</v>
      </c>
      <c r="E50" s="94">
        <v>2</v>
      </c>
      <c r="F50" s="94">
        <v>3</v>
      </c>
      <c r="G50" s="94">
        <v>3</v>
      </c>
      <c r="H50" s="94">
        <v>2</v>
      </c>
      <c r="I50" s="94">
        <v>4</v>
      </c>
      <c r="J50" s="94">
        <v>1</v>
      </c>
      <c r="K50" s="93">
        <v>1</v>
      </c>
      <c r="L50" s="93">
        <v>1</v>
      </c>
      <c r="M50" s="94">
        <v>1</v>
      </c>
      <c r="N50" s="96">
        <v>1</v>
      </c>
      <c r="O50" s="96">
        <v>1</v>
      </c>
      <c r="P50" s="96">
        <v>1</v>
      </c>
      <c r="Q50" s="96">
        <v>1</v>
      </c>
      <c r="R50" s="96">
        <v>1</v>
      </c>
      <c r="S50" s="96"/>
      <c r="T50" s="259"/>
    </row>
    <row r="51" spans="1:20" ht="12.75" customHeight="1" x14ac:dyDescent="0.2">
      <c r="A51" s="307"/>
      <c r="B51" s="92" t="s">
        <v>12</v>
      </c>
      <c r="C51" s="93"/>
      <c r="D51" s="93"/>
      <c r="E51" s="94"/>
      <c r="F51" s="94"/>
      <c r="G51" s="94"/>
      <c r="H51" s="94"/>
      <c r="I51" s="94"/>
      <c r="J51" s="94"/>
      <c r="K51" s="93"/>
      <c r="L51" s="93"/>
      <c r="M51" s="94"/>
      <c r="N51" s="96"/>
      <c r="O51" s="96"/>
      <c r="P51" s="96"/>
      <c r="Q51" s="96"/>
      <c r="R51" s="96"/>
      <c r="S51" s="96"/>
      <c r="T51" s="259"/>
    </row>
    <row r="52" spans="1:20" ht="12.75" customHeight="1" thickBot="1" x14ac:dyDescent="0.25">
      <c r="A52" s="308"/>
      <c r="B52" s="97" t="s">
        <v>13</v>
      </c>
      <c r="C52" s="98"/>
      <c r="D52" s="98">
        <v>1</v>
      </c>
      <c r="E52" s="99">
        <v>1</v>
      </c>
      <c r="F52" s="99"/>
      <c r="G52" s="99"/>
      <c r="H52" s="99"/>
      <c r="I52" s="99"/>
      <c r="J52" s="99"/>
      <c r="K52" s="98"/>
      <c r="L52" s="98"/>
      <c r="M52" s="99"/>
      <c r="N52" s="100"/>
      <c r="O52" s="100"/>
      <c r="P52" s="100"/>
      <c r="Q52" s="100"/>
      <c r="R52" s="100"/>
      <c r="S52" s="100"/>
      <c r="T52" s="260">
        <v>1</v>
      </c>
    </row>
    <row r="53" spans="1:20" ht="12.75" customHeight="1" x14ac:dyDescent="0.2">
      <c r="A53" s="306" t="s">
        <v>96</v>
      </c>
      <c r="B53" s="101" t="s">
        <v>14</v>
      </c>
      <c r="C53" s="102"/>
      <c r="D53" s="102"/>
      <c r="E53" s="103"/>
      <c r="F53" s="103"/>
      <c r="G53" s="103">
        <v>2</v>
      </c>
      <c r="H53" s="103">
        <v>2</v>
      </c>
      <c r="I53" s="103">
        <v>1</v>
      </c>
      <c r="J53" s="103">
        <v>1</v>
      </c>
      <c r="K53" s="102">
        <v>1</v>
      </c>
      <c r="L53" s="102"/>
      <c r="M53" s="103"/>
      <c r="N53" s="95"/>
      <c r="O53" s="95"/>
      <c r="P53" s="95"/>
      <c r="Q53" s="95"/>
      <c r="R53" s="95"/>
      <c r="S53" s="95"/>
      <c r="T53" s="258"/>
    </row>
    <row r="54" spans="1:20" ht="12.75" customHeight="1" x14ac:dyDescent="0.2">
      <c r="A54" s="307"/>
      <c r="B54" s="92" t="s">
        <v>15</v>
      </c>
      <c r="C54" s="93"/>
      <c r="D54" s="93"/>
      <c r="E54" s="94"/>
      <c r="F54" s="94"/>
      <c r="G54" s="94"/>
      <c r="H54" s="94"/>
      <c r="I54" s="94"/>
      <c r="J54" s="94"/>
      <c r="K54" s="93"/>
      <c r="L54" s="93"/>
      <c r="M54" s="94"/>
      <c r="N54" s="96"/>
      <c r="O54" s="96"/>
      <c r="P54" s="96"/>
      <c r="Q54" s="96"/>
      <c r="R54" s="96"/>
      <c r="S54" s="96"/>
      <c r="T54" s="259"/>
    </row>
    <row r="55" spans="1:20" ht="12.75" customHeight="1" x14ac:dyDescent="0.2">
      <c r="A55" s="307"/>
      <c r="B55" s="92" t="s">
        <v>16</v>
      </c>
      <c r="C55" s="93"/>
      <c r="D55" s="93"/>
      <c r="E55" s="94"/>
      <c r="F55" s="94"/>
      <c r="G55" s="94"/>
      <c r="H55" s="94"/>
      <c r="I55" s="94"/>
      <c r="J55" s="94"/>
      <c r="K55" s="93"/>
      <c r="L55" s="93"/>
      <c r="M55" s="94"/>
      <c r="N55" s="96"/>
      <c r="O55" s="96"/>
      <c r="P55" s="96"/>
      <c r="Q55" s="96"/>
      <c r="R55" s="96"/>
      <c r="S55" s="96"/>
      <c r="T55" s="259"/>
    </row>
    <row r="56" spans="1:20" ht="12.75" customHeight="1" x14ac:dyDescent="0.2">
      <c r="A56" s="307"/>
      <c r="B56" s="104" t="s">
        <v>42</v>
      </c>
      <c r="C56" s="93"/>
      <c r="D56" s="93"/>
      <c r="E56" s="94">
        <v>1</v>
      </c>
      <c r="F56" s="94">
        <v>1</v>
      </c>
      <c r="G56" s="94">
        <v>1</v>
      </c>
      <c r="H56" s="94">
        <v>1</v>
      </c>
      <c r="I56" s="94">
        <v>1</v>
      </c>
      <c r="J56" s="94">
        <v>1</v>
      </c>
      <c r="K56" s="93">
        <v>1</v>
      </c>
      <c r="L56" s="93">
        <v>1</v>
      </c>
      <c r="M56" s="94"/>
      <c r="N56" s="96"/>
      <c r="O56" s="96"/>
      <c r="P56" s="96"/>
      <c r="Q56" s="96"/>
      <c r="R56" s="96"/>
      <c r="S56" s="96"/>
      <c r="T56" s="259"/>
    </row>
    <row r="57" spans="1:20" ht="12.75" customHeight="1" thickBot="1" x14ac:dyDescent="0.25">
      <c r="A57" s="308"/>
      <c r="B57" s="97" t="s">
        <v>17</v>
      </c>
      <c r="C57" s="98"/>
      <c r="D57" s="98">
        <v>1</v>
      </c>
      <c r="E57" s="99"/>
      <c r="F57" s="99"/>
      <c r="G57" s="99">
        <v>1</v>
      </c>
      <c r="H57" s="99"/>
      <c r="I57" s="99"/>
      <c r="J57" s="99"/>
      <c r="K57" s="98"/>
      <c r="L57" s="98"/>
      <c r="M57" s="99"/>
      <c r="N57" s="100"/>
      <c r="O57" s="100"/>
      <c r="P57" s="100"/>
      <c r="Q57" s="100"/>
      <c r="R57" s="100"/>
      <c r="S57" s="100"/>
      <c r="T57" s="260"/>
    </row>
    <row r="58" spans="1:20" x14ac:dyDescent="0.2">
      <c r="A58" s="306" t="s">
        <v>97</v>
      </c>
      <c r="B58" s="101" t="s">
        <v>18</v>
      </c>
      <c r="C58" s="102">
        <v>12</v>
      </c>
      <c r="D58" s="102">
        <v>12</v>
      </c>
      <c r="E58" s="103">
        <v>12</v>
      </c>
      <c r="F58" s="103">
        <v>10</v>
      </c>
      <c r="G58" s="103">
        <v>8</v>
      </c>
      <c r="H58" s="103">
        <v>11</v>
      </c>
      <c r="I58" s="103">
        <v>14</v>
      </c>
      <c r="J58" s="103">
        <v>11</v>
      </c>
      <c r="K58" s="102">
        <v>15</v>
      </c>
      <c r="L58" s="102">
        <v>11</v>
      </c>
      <c r="M58" s="103">
        <v>13</v>
      </c>
      <c r="N58" s="95">
        <v>11</v>
      </c>
      <c r="O58" s="95">
        <v>13</v>
      </c>
      <c r="P58" s="95">
        <v>9</v>
      </c>
      <c r="Q58" s="95">
        <v>11</v>
      </c>
      <c r="R58" s="95">
        <v>9</v>
      </c>
      <c r="S58" s="95">
        <v>11</v>
      </c>
      <c r="T58" s="258">
        <v>10</v>
      </c>
    </row>
    <row r="59" spans="1:20" x14ac:dyDescent="0.2">
      <c r="A59" s="307"/>
      <c r="B59" s="92" t="s">
        <v>19</v>
      </c>
      <c r="C59" s="93"/>
      <c r="D59" s="93"/>
      <c r="E59" s="94"/>
      <c r="F59" s="94"/>
      <c r="G59" s="94"/>
      <c r="H59" s="94"/>
      <c r="I59" s="94"/>
      <c r="J59" s="94"/>
      <c r="K59" s="93"/>
      <c r="L59" s="93"/>
      <c r="M59" s="94">
        <v>1</v>
      </c>
      <c r="N59" s="96"/>
      <c r="O59" s="96"/>
      <c r="P59" s="96"/>
      <c r="Q59" s="96"/>
      <c r="R59" s="96"/>
      <c r="S59" s="96"/>
      <c r="T59" s="259"/>
    </row>
    <row r="60" spans="1:20" ht="13.5" thickBot="1" x14ac:dyDescent="0.25">
      <c r="A60" s="308"/>
      <c r="B60" s="97" t="s">
        <v>20</v>
      </c>
      <c r="C60" s="98">
        <v>4</v>
      </c>
      <c r="D60" s="98">
        <v>8</v>
      </c>
      <c r="E60" s="99">
        <v>15</v>
      </c>
      <c r="F60" s="99">
        <v>12</v>
      </c>
      <c r="G60" s="99">
        <v>9</v>
      </c>
      <c r="H60" s="99">
        <v>11</v>
      </c>
      <c r="I60" s="99">
        <v>8</v>
      </c>
      <c r="J60" s="99">
        <v>5</v>
      </c>
      <c r="K60" s="98">
        <v>3</v>
      </c>
      <c r="L60" s="98">
        <v>5</v>
      </c>
      <c r="M60" s="99">
        <v>7</v>
      </c>
      <c r="N60" s="100">
        <v>6</v>
      </c>
      <c r="O60" s="100">
        <v>4</v>
      </c>
      <c r="P60" s="100">
        <v>2</v>
      </c>
      <c r="Q60" s="100">
        <v>1</v>
      </c>
      <c r="R60" s="100">
        <v>1</v>
      </c>
      <c r="S60" s="100">
        <v>1</v>
      </c>
      <c r="T60" s="260">
        <v>2</v>
      </c>
    </row>
    <row r="61" spans="1:20" ht="13.5" thickBot="1" x14ac:dyDescent="0.25">
      <c r="A61" s="105" t="s">
        <v>21</v>
      </c>
      <c r="B61" s="106" t="s">
        <v>22</v>
      </c>
      <c r="C61" s="107"/>
      <c r="D61" s="107"/>
      <c r="E61" s="108"/>
      <c r="F61" s="108"/>
      <c r="G61" s="108"/>
      <c r="H61" s="108"/>
      <c r="I61" s="108"/>
      <c r="J61" s="108"/>
      <c r="K61" s="107"/>
      <c r="L61" s="107"/>
      <c r="M61" s="108"/>
      <c r="N61" s="109"/>
      <c r="O61" s="109"/>
      <c r="P61" s="109"/>
      <c r="Q61" s="109"/>
      <c r="R61" s="109"/>
      <c r="S61" s="109"/>
      <c r="T61" s="261"/>
    </row>
    <row r="62" spans="1:20" ht="13.5" thickBot="1" x14ac:dyDescent="0.25">
      <c r="A62" s="105" t="s">
        <v>23</v>
      </c>
      <c r="B62" s="106" t="s">
        <v>140</v>
      </c>
      <c r="C62" s="107">
        <v>4243</v>
      </c>
      <c r="D62" s="110">
        <v>3962</v>
      </c>
      <c r="E62" s="108">
        <v>3765</v>
      </c>
      <c r="F62" s="108">
        <v>3569</v>
      </c>
      <c r="G62" s="108">
        <v>3632</v>
      </c>
      <c r="H62" s="108">
        <v>3633</v>
      </c>
      <c r="I62" s="108">
        <v>3568</v>
      </c>
      <c r="J62" s="108">
        <v>3328</v>
      </c>
      <c r="K62" s="107">
        <v>3336</v>
      </c>
      <c r="L62" s="107">
        <v>3416</v>
      </c>
      <c r="M62" s="108">
        <v>3344</v>
      </c>
      <c r="N62" s="107">
        <v>3153</v>
      </c>
      <c r="O62" s="107">
        <v>3291</v>
      </c>
      <c r="P62" s="107">
        <v>3108</v>
      </c>
      <c r="Q62" s="107">
        <v>2881</v>
      </c>
      <c r="R62" s="107">
        <v>2818</v>
      </c>
      <c r="S62" s="107">
        <v>2803</v>
      </c>
      <c r="T62" s="262">
        <v>3127</v>
      </c>
    </row>
    <row r="63" spans="1:20" ht="15.75" customHeight="1" thickBot="1" x14ac:dyDescent="0.25">
      <c r="A63" s="309" t="s">
        <v>141</v>
      </c>
      <c r="B63" s="310"/>
      <c r="C63" s="111">
        <v>5329</v>
      </c>
      <c r="D63" s="111">
        <v>5069</v>
      </c>
      <c r="E63" s="112">
        <v>4730</v>
      </c>
      <c r="F63" s="112">
        <v>4579</v>
      </c>
      <c r="G63" s="112">
        <v>4725</v>
      </c>
      <c r="H63" s="112">
        <v>4646</v>
      </c>
      <c r="I63" s="112">
        <v>4675</v>
      </c>
      <c r="J63" s="112">
        <v>4191</v>
      </c>
      <c r="K63" s="111">
        <v>4212</v>
      </c>
      <c r="L63" s="111">
        <v>4317</v>
      </c>
      <c r="M63" s="113">
        <v>4074</v>
      </c>
      <c r="N63" s="113">
        <v>3834</v>
      </c>
      <c r="O63" s="113">
        <v>4054</v>
      </c>
      <c r="P63" s="113">
        <v>3841</v>
      </c>
      <c r="Q63" s="113">
        <v>3833</v>
      </c>
      <c r="R63" s="113">
        <v>3653</v>
      </c>
      <c r="S63" s="113">
        <v>3640</v>
      </c>
      <c r="T63" s="263">
        <v>4131</v>
      </c>
    </row>
    <row r="64" spans="1:20" ht="22.5" customHeight="1" x14ac:dyDescent="0.2">
      <c r="A64" s="311" t="s">
        <v>117</v>
      </c>
      <c r="B64" s="311"/>
      <c r="C64" s="311"/>
      <c r="D64" s="311"/>
      <c r="E64" s="311"/>
      <c r="F64" s="311"/>
      <c r="G64" s="311"/>
      <c r="H64" s="311"/>
      <c r="I64" s="311"/>
      <c r="J64" s="311"/>
      <c r="K64" s="311"/>
      <c r="L64" s="311"/>
      <c r="M64" s="311"/>
      <c r="N64" s="311"/>
    </row>
    <row r="65" spans="1:20" ht="12.75" customHeight="1" x14ac:dyDescent="0.2">
      <c r="A65" s="305" t="s">
        <v>118</v>
      </c>
      <c r="B65" s="305"/>
      <c r="C65" s="305"/>
      <c r="D65" s="305"/>
      <c r="E65" s="305"/>
      <c r="F65" s="305"/>
      <c r="G65" s="305"/>
      <c r="H65" s="305"/>
      <c r="I65" s="305"/>
      <c r="J65" s="305"/>
      <c r="K65" s="305"/>
      <c r="L65" s="305"/>
      <c r="M65" s="305"/>
      <c r="N65" s="305"/>
      <c r="R65" s="119"/>
      <c r="S65" s="119"/>
      <c r="T65" s="119"/>
    </row>
    <row r="66" spans="1:20" ht="12.75" customHeight="1" x14ac:dyDescent="0.2">
      <c r="A66" s="305" t="s">
        <v>119</v>
      </c>
      <c r="B66" s="305"/>
      <c r="C66" s="305"/>
      <c r="D66" s="305"/>
      <c r="E66" s="305"/>
      <c r="F66" s="305"/>
      <c r="G66" s="305"/>
      <c r="H66" s="305"/>
      <c r="I66" s="305"/>
      <c r="J66" s="305"/>
      <c r="K66" s="305"/>
      <c r="L66" s="305"/>
      <c r="M66" s="305"/>
      <c r="N66" s="305"/>
      <c r="Q66" s="119"/>
      <c r="S66" s="119"/>
      <c r="T66" s="119"/>
    </row>
    <row r="67" spans="1:20" ht="12.75" customHeight="1" x14ac:dyDescent="0.2">
      <c r="A67" s="305" t="s">
        <v>120</v>
      </c>
      <c r="B67" s="305"/>
      <c r="C67" s="305"/>
      <c r="D67" s="305"/>
      <c r="E67" s="305"/>
      <c r="F67" s="305"/>
      <c r="G67" s="305"/>
      <c r="H67" s="305"/>
      <c r="I67" s="305"/>
      <c r="J67" s="305"/>
      <c r="K67" s="305"/>
      <c r="L67" s="305"/>
      <c r="M67" s="305"/>
      <c r="N67" s="305"/>
    </row>
    <row r="68" spans="1:20" ht="12.75" customHeight="1" x14ac:dyDescent="0.2">
      <c r="A68" s="305" t="s">
        <v>121</v>
      </c>
      <c r="B68" s="305"/>
      <c r="C68" s="305"/>
      <c r="D68" s="305"/>
      <c r="E68" s="305"/>
      <c r="F68" s="305"/>
      <c r="G68" s="305"/>
      <c r="H68" s="305"/>
      <c r="I68" s="305"/>
      <c r="J68" s="305"/>
      <c r="K68" s="305"/>
      <c r="L68" s="305"/>
      <c r="M68" s="305"/>
      <c r="N68" s="305"/>
    </row>
    <row r="69" spans="1:20" ht="12.75" customHeight="1" x14ac:dyDescent="0.2">
      <c r="A69" s="305" t="s">
        <v>122</v>
      </c>
      <c r="B69" s="305"/>
      <c r="C69" s="305"/>
      <c r="D69" s="305"/>
      <c r="E69" s="305"/>
      <c r="F69" s="305"/>
      <c r="G69" s="305"/>
      <c r="H69" s="305"/>
      <c r="I69" s="305"/>
      <c r="J69" s="305"/>
      <c r="K69" s="305"/>
      <c r="L69" s="305"/>
      <c r="M69" s="305"/>
      <c r="N69" s="305"/>
    </row>
    <row r="70" spans="1:20" ht="12.75" customHeight="1" x14ac:dyDescent="0.2">
      <c r="A70" s="305" t="s">
        <v>123</v>
      </c>
      <c r="B70" s="305"/>
      <c r="C70" s="305"/>
      <c r="D70" s="305"/>
      <c r="E70" s="305"/>
      <c r="F70" s="305"/>
      <c r="G70" s="305"/>
      <c r="H70" s="305"/>
      <c r="I70" s="305"/>
      <c r="J70" s="305"/>
      <c r="K70" s="305"/>
      <c r="L70" s="305"/>
      <c r="M70" s="305"/>
      <c r="N70" s="305"/>
    </row>
    <row r="71" spans="1:20" ht="12.75" customHeight="1" x14ac:dyDescent="0.2">
      <c r="A71" s="305" t="s">
        <v>124</v>
      </c>
      <c r="B71" s="305"/>
      <c r="C71" s="305"/>
      <c r="D71" s="305"/>
      <c r="E71" s="305"/>
      <c r="F71" s="305"/>
      <c r="G71" s="305"/>
      <c r="H71" s="305"/>
      <c r="I71" s="305"/>
      <c r="J71" s="305"/>
      <c r="K71" s="305"/>
      <c r="L71" s="305"/>
      <c r="M71" s="305"/>
      <c r="N71" s="305"/>
    </row>
    <row r="72" spans="1:20" ht="12.75" customHeight="1" x14ac:dyDescent="0.2">
      <c r="A72" s="305" t="s">
        <v>125</v>
      </c>
      <c r="B72" s="305"/>
      <c r="C72" s="305"/>
      <c r="D72" s="305"/>
      <c r="E72" s="305"/>
      <c r="F72" s="305"/>
      <c r="G72" s="305"/>
      <c r="H72" s="305"/>
      <c r="I72" s="305"/>
      <c r="J72" s="305"/>
      <c r="K72" s="305"/>
      <c r="L72" s="305"/>
      <c r="M72" s="305"/>
      <c r="N72" s="305"/>
    </row>
    <row r="73" spans="1:20" x14ac:dyDescent="0.2">
      <c r="A73" s="196"/>
      <c r="B73" s="196"/>
      <c r="C73" s="114"/>
      <c r="D73" s="114"/>
      <c r="E73" s="114"/>
    </row>
    <row r="74" spans="1:20" x14ac:dyDescent="0.2">
      <c r="A74" s="342"/>
      <c r="B74" s="342"/>
      <c r="C74" s="114"/>
      <c r="D74" s="114"/>
      <c r="E74" s="114"/>
    </row>
    <row r="75" spans="1:20" x14ac:dyDescent="0.2">
      <c r="A75" s="114"/>
      <c r="B75" s="114"/>
      <c r="C75" s="114"/>
      <c r="D75" s="114"/>
      <c r="E75" s="114"/>
    </row>
    <row r="76" spans="1:20" x14ac:dyDescent="0.2">
      <c r="A76" s="114"/>
      <c r="B76" s="114"/>
      <c r="C76" s="114"/>
      <c r="D76" s="114"/>
      <c r="E76" s="114"/>
    </row>
    <row r="77" spans="1:20" x14ac:dyDescent="0.2">
      <c r="A77" s="114"/>
      <c r="B77" s="114"/>
      <c r="C77" s="114"/>
      <c r="D77" s="114"/>
      <c r="E77" s="114"/>
    </row>
    <row r="78" spans="1:20" x14ac:dyDescent="0.2">
      <c r="A78" s="114"/>
      <c r="B78" s="114"/>
      <c r="C78" s="114"/>
      <c r="D78" s="114"/>
      <c r="E78" s="114"/>
    </row>
    <row r="79" spans="1:20" x14ac:dyDescent="0.2">
      <c r="A79" s="114"/>
      <c r="B79" s="114"/>
      <c r="C79" s="114"/>
      <c r="D79" s="114"/>
      <c r="E79" s="114"/>
    </row>
    <row r="80" spans="1:20" x14ac:dyDescent="0.2">
      <c r="A80" s="114"/>
      <c r="B80" s="114"/>
      <c r="C80" s="114"/>
      <c r="D80" s="114"/>
      <c r="E80" s="114"/>
    </row>
    <row r="81" spans="1:5" x14ac:dyDescent="0.2">
      <c r="A81" s="114"/>
      <c r="B81" s="114"/>
      <c r="C81" s="114"/>
      <c r="D81" s="114"/>
      <c r="E81" s="114"/>
    </row>
    <row r="82" spans="1:5" x14ac:dyDescent="0.2">
      <c r="A82" s="114"/>
      <c r="B82" s="114"/>
      <c r="C82" s="114"/>
      <c r="D82" s="114"/>
      <c r="E82" s="114"/>
    </row>
    <row r="83" spans="1:5" x14ac:dyDescent="0.2">
      <c r="A83" s="114"/>
      <c r="B83" s="114"/>
      <c r="C83" s="114"/>
      <c r="D83" s="114"/>
      <c r="E83" s="114"/>
    </row>
    <row r="84" spans="1:5" x14ac:dyDescent="0.2">
      <c r="A84" s="114"/>
      <c r="B84" s="114"/>
      <c r="C84" s="114"/>
      <c r="D84" s="114"/>
      <c r="E84" s="114"/>
    </row>
    <row r="85" spans="1:5" x14ac:dyDescent="0.2">
      <c r="A85" s="114"/>
      <c r="B85" s="114"/>
      <c r="C85" s="114"/>
      <c r="D85" s="114"/>
      <c r="E85" s="114"/>
    </row>
    <row r="86" spans="1:5" x14ac:dyDescent="0.2">
      <c r="A86" s="114"/>
      <c r="B86" s="114"/>
      <c r="C86" s="114"/>
      <c r="D86" s="114"/>
      <c r="E86" s="114"/>
    </row>
    <row r="87" spans="1:5" x14ac:dyDescent="0.2">
      <c r="A87" s="114"/>
      <c r="B87" s="114"/>
      <c r="C87" s="114"/>
      <c r="D87" s="114"/>
      <c r="E87" s="114"/>
    </row>
    <row r="88" spans="1:5" x14ac:dyDescent="0.2">
      <c r="A88" s="114"/>
      <c r="B88" s="114"/>
      <c r="C88" s="114"/>
      <c r="D88" s="114"/>
      <c r="E88" s="114"/>
    </row>
    <row r="89" spans="1:5" x14ac:dyDescent="0.2">
      <c r="A89" s="114"/>
      <c r="B89" s="114"/>
      <c r="C89" s="114"/>
      <c r="D89" s="114"/>
      <c r="E89" s="114"/>
    </row>
    <row r="90" spans="1:5" x14ac:dyDescent="0.2">
      <c r="A90" s="114"/>
      <c r="B90" s="114"/>
      <c r="C90" s="114"/>
      <c r="D90" s="114"/>
      <c r="E90" s="114"/>
    </row>
    <row r="91" spans="1:5" x14ac:dyDescent="0.2">
      <c r="A91" s="114"/>
      <c r="B91" s="114"/>
      <c r="C91" s="114"/>
      <c r="D91" s="114"/>
      <c r="E91" s="114"/>
    </row>
    <row r="92" spans="1:5" x14ac:dyDescent="0.2">
      <c r="A92" s="114"/>
      <c r="B92" s="114"/>
      <c r="C92" s="114"/>
      <c r="D92" s="114"/>
      <c r="E92" s="114"/>
    </row>
    <row r="93" spans="1:5" x14ac:dyDescent="0.2">
      <c r="A93" s="114"/>
      <c r="B93" s="114"/>
      <c r="C93" s="114"/>
      <c r="D93" s="114"/>
      <c r="E93" s="114"/>
    </row>
    <row r="94" spans="1:5" x14ac:dyDescent="0.2">
      <c r="A94" s="114"/>
      <c r="B94" s="114"/>
      <c r="C94" s="114"/>
      <c r="D94" s="114"/>
      <c r="E94" s="114"/>
    </row>
    <row r="95" spans="1:5" x14ac:dyDescent="0.2">
      <c r="A95" s="114"/>
      <c r="B95" s="114"/>
      <c r="C95" s="114"/>
      <c r="D95" s="114"/>
      <c r="E95" s="114"/>
    </row>
    <row r="96" spans="1:5" x14ac:dyDescent="0.2">
      <c r="A96" s="114"/>
      <c r="B96" s="114"/>
      <c r="C96" s="114"/>
      <c r="D96" s="114"/>
      <c r="E96" s="114"/>
    </row>
    <row r="97" spans="1:5" x14ac:dyDescent="0.2">
      <c r="A97" s="114"/>
      <c r="B97" s="114"/>
      <c r="C97" s="114"/>
      <c r="D97" s="114"/>
      <c r="E97" s="114"/>
    </row>
    <row r="98" spans="1:5" x14ac:dyDescent="0.2">
      <c r="A98" s="114"/>
      <c r="B98" s="114"/>
      <c r="C98" s="114"/>
      <c r="D98" s="114"/>
      <c r="E98" s="114"/>
    </row>
    <row r="99" spans="1:5" x14ac:dyDescent="0.2">
      <c r="A99" s="114"/>
      <c r="B99" s="114"/>
      <c r="C99" s="114"/>
      <c r="D99" s="114"/>
      <c r="E99" s="114"/>
    </row>
    <row r="100" spans="1:5" x14ac:dyDescent="0.2">
      <c r="A100" s="114"/>
      <c r="B100" s="114"/>
      <c r="C100" s="114"/>
      <c r="D100" s="114"/>
      <c r="E100" s="114"/>
    </row>
    <row r="101" spans="1:5" x14ac:dyDescent="0.2">
      <c r="A101" s="114"/>
      <c r="B101" s="114"/>
      <c r="C101" s="114"/>
      <c r="D101" s="114"/>
      <c r="E101" s="114"/>
    </row>
    <row r="102" spans="1:5" x14ac:dyDescent="0.2">
      <c r="A102" s="114"/>
      <c r="B102" s="114"/>
      <c r="C102" s="114"/>
      <c r="D102" s="114"/>
      <c r="E102" s="114"/>
    </row>
    <row r="103" spans="1:5" x14ac:dyDescent="0.2">
      <c r="A103" s="114"/>
      <c r="B103" s="114"/>
      <c r="C103" s="114"/>
      <c r="D103" s="114"/>
      <c r="E103" s="114"/>
    </row>
    <row r="104" spans="1:5" x14ac:dyDescent="0.2">
      <c r="A104" s="114"/>
      <c r="B104" s="114"/>
      <c r="C104" s="114"/>
      <c r="D104" s="114"/>
      <c r="E104" s="114"/>
    </row>
    <row r="105" spans="1:5" x14ac:dyDescent="0.2">
      <c r="A105" s="114"/>
      <c r="B105" s="114"/>
      <c r="C105" s="114"/>
      <c r="D105" s="114"/>
      <c r="E105" s="114"/>
    </row>
    <row r="106" spans="1:5" x14ac:dyDescent="0.2">
      <c r="A106" s="114"/>
      <c r="B106" s="114"/>
      <c r="C106" s="114"/>
      <c r="D106" s="114"/>
      <c r="E106" s="114"/>
    </row>
    <row r="107" spans="1:5" x14ac:dyDescent="0.2">
      <c r="A107" s="114"/>
      <c r="B107" s="114"/>
      <c r="C107" s="114"/>
      <c r="D107" s="114"/>
      <c r="E107" s="114"/>
    </row>
    <row r="108" spans="1:5" x14ac:dyDescent="0.2">
      <c r="A108" s="114"/>
      <c r="B108" s="114"/>
      <c r="C108" s="114"/>
      <c r="D108" s="114"/>
      <c r="E108" s="114"/>
    </row>
    <row r="109" spans="1:5" x14ac:dyDescent="0.2">
      <c r="A109" s="114"/>
      <c r="B109" s="114"/>
      <c r="C109" s="114"/>
      <c r="D109" s="114"/>
      <c r="E109" s="114"/>
    </row>
    <row r="110" spans="1:5" x14ac:dyDescent="0.2">
      <c r="A110" s="114"/>
      <c r="B110" s="114"/>
      <c r="C110" s="114"/>
      <c r="D110" s="114"/>
      <c r="E110" s="114"/>
    </row>
    <row r="111" spans="1:5" x14ac:dyDescent="0.2">
      <c r="A111" s="114"/>
      <c r="B111" s="114"/>
      <c r="C111" s="114"/>
      <c r="D111" s="114"/>
      <c r="E111" s="114"/>
    </row>
    <row r="112" spans="1:5" x14ac:dyDescent="0.2">
      <c r="A112" s="114"/>
      <c r="B112" s="114"/>
      <c r="C112" s="114"/>
      <c r="D112" s="114"/>
      <c r="E112" s="114"/>
    </row>
    <row r="113" spans="1:5" x14ac:dyDescent="0.2">
      <c r="A113" s="114"/>
      <c r="B113" s="114"/>
      <c r="C113" s="114"/>
      <c r="D113" s="114"/>
      <c r="E113" s="114"/>
    </row>
    <row r="114" spans="1:5" x14ac:dyDescent="0.2">
      <c r="A114" s="114"/>
      <c r="B114" s="114"/>
      <c r="C114" s="114"/>
      <c r="D114" s="114"/>
      <c r="E114" s="114"/>
    </row>
    <row r="115" spans="1:5" x14ac:dyDescent="0.2">
      <c r="A115" s="114"/>
      <c r="B115" s="114"/>
      <c r="C115" s="114"/>
      <c r="D115" s="114"/>
      <c r="E115" s="114"/>
    </row>
    <row r="116" spans="1:5" x14ac:dyDescent="0.2">
      <c r="A116" s="114"/>
      <c r="B116" s="114"/>
      <c r="C116" s="114"/>
      <c r="D116" s="114"/>
      <c r="E116" s="114"/>
    </row>
    <row r="117" spans="1:5" x14ac:dyDescent="0.2">
      <c r="A117" s="114"/>
      <c r="B117" s="114"/>
      <c r="C117" s="114"/>
      <c r="D117" s="114"/>
      <c r="E117" s="114"/>
    </row>
    <row r="118" spans="1:5" x14ac:dyDescent="0.2">
      <c r="A118" s="114"/>
      <c r="B118" s="114"/>
      <c r="C118" s="114"/>
      <c r="D118" s="114"/>
      <c r="E118" s="114"/>
    </row>
    <row r="119" spans="1:5" x14ac:dyDescent="0.2">
      <c r="A119" s="114"/>
      <c r="B119" s="114"/>
      <c r="C119" s="114"/>
      <c r="D119" s="114"/>
      <c r="E119" s="114"/>
    </row>
  </sheetData>
  <mergeCells count="17">
    <mergeCell ref="A4:B4"/>
    <mergeCell ref="A5:A12"/>
    <mergeCell ref="A13:A39"/>
    <mergeCell ref="A1:T1"/>
    <mergeCell ref="A40:A52"/>
    <mergeCell ref="A53:A57"/>
    <mergeCell ref="A58:A60"/>
    <mergeCell ref="A63:B63"/>
    <mergeCell ref="A72:N72"/>
    <mergeCell ref="A71:N71"/>
    <mergeCell ref="A70:N70"/>
    <mergeCell ref="A69:N69"/>
    <mergeCell ref="A68:N68"/>
    <mergeCell ref="A67:N67"/>
    <mergeCell ref="A66:N66"/>
    <mergeCell ref="A65:N65"/>
    <mergeCell ref="A64:N64"/>
  </mergeCells>
  <pageMargins left="0.78740157480314965" right="0.78740157480314965" top="0.59055118110236227" bottom="0.39370078740157483" header="0.51181102362204722" footer="0.51181102362204722"/>
  <pageSetup paperSize="9" scale="5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K26"/>
  <sheetViews>
    <sheetView workbookViewId="0">
      <pane xSplit="1" ySplit="4" topLeftCell="B5" activePane="bottomRight" state="frozen"/>
      <selection pane="topRight" activeCell="B1" sqref="B1"/>
      <selection pane="bottomLeft" activeCell="A5" sqref="A5"/>
      <selection pane="bottomRight"/>
    </sheetView>
  </sheetViews>
  <sheetFormatPr baseColWidth="10" defaultColWidth="11.42578125" defaultRowHeight="12.75" x14ac:dyDescent="0.2"/>
  <cols>
    <col min="1" max="1" width="61.28515625" style="83" customWidth="1"/>
    <col min="2" max="23" width="12.7109375" style="83" customWidth="1"/>
    <col min="24" max="24" width="11.42578125" style="83" customWidth="1"/>
    <col min="25" max="25" width="9.42578125" style="83" customWidth="1"/>
    <col min="26" max="26" width="11.42578125" style="83" customWidth="1"/>
    <col min="27" max="27" width="9.42578125" style="83" customWidth="1"/>
    <col min="28" max="28" width="11.42578125" style="83" customWidth="1"/>
    <col min="29" max="29" width="9.42578125" style="83" customWidth="1"/>
    <col min="30" max="30" width="11.42578125" style="83" customWidth="1"/>
    <col min="31" max="31" width="9.42578125" style="83" customWidth="1"/>
    <col min="32" max="32" width="11.42578125" style="83" customWidth="1"/>
    <col min="33" max="33" width="9.42578125" style="83" customWidth="1"/>
    <col min="34" max="34" width="11.42578125" style="83" customWidth="1"/>
    <col min="35" max="35" width="9.42578125" style="83" customWidth="1"/>
    <col min="36" max="36" width="11.42578125" style="83" customWidth="1"/>
    <col min="37" max="37" width="9.42578125" style="83" customWidth="1"/>
    <col min="38" max="38" width="11.42578125" style="83" customWidth="1"/>
    <col min="39" max="39" width="9.42578125" style="83" customWidth="1"/>
    <col min="40" max="40" width="11.42578125" style="83" customWidth="1"/>
    <col min="41" max="41" width="9.42578125" style="83" customWidth="1"/>
    <col min="42" max="42" width="11.42578125" style="83" customWidth="1"/>
    <col min="43" max="43" width="9.42578125" style="83" customWidth="1"/>
    <col min="44" max="44" width="11.42578125" style="83" customWidth="1"/>
    <col min="45" max="45" width="9.42578125" style="83" customWidth="1"/>
    <col min="46" max="46" width="11.42578125" style="83" customWidth="1"/>
    <col min="47" max="47" width="9.42578125" style="83" customWidth="1"/>
    <col min="48" max="48" width="11.42578125" style="83" customWidth="1"/>
    <col min="49" max="49" width="9.42578125" style="83" customWidth="1"/>
    <col min="50" max="50" width="11.42578125" style="83" customWidth="1"/>
    <col min="51" max="51" width="9.42578125" style="83" customWidth="1"/>
    <col min="52" max="52" width="11.42578125" style="83" customWidth="1"/>
    <col min="53" max="53" width="9.42578125" style="83" customWidth="1"/>
    <col min="54" max="54" width="11.42578125" style="83" customWidth="1"/>
    <col min="55" max="55" width="9.42578125" style="83" customWidth="1"/>
    <col min="56" max="56" width="11.42578125" style="83" customWidth="1"/>
    <col min="57" max="67" width="9.42578125" style="83" customWidth="1"/>
    <col min="68" max="83" width="11" style="83" customWidth="1"/>
    <col min="84" max="16384" width="11.42578125" style="83"/>
  </cols>
  <sheetData>
    <row r="1" spans="1:89" ht="58.5" customHeight="1" x14ac:dyDescent="0.25">
      <c r="A1" s="115" t="s">
        <v>149</v>
      </c>
      <c r="B1" s="116"/>
      <c r="C1" s="116"/>
      <c r="D1" s="116"/>
      <c r="E1" s="116"/>
      <c r="F1" s="116"/>
    </row>
    <row r="2" spans="1:89" ht="15" x14ac:dyDescent="0.2">
      <c r="A2" s="251" t="s">
        <v>142</v>
      </c>
      <c r="B2" s="116"/>
      <c r="C2" s="116"/>
      <c r="D2" s="116"/>
      <c r="E2" s="116"/>
      <c r="F2" s="116"/>
    </row>
    <row r="3" spans="1:89" ht="18" x14ac:dyDescent="0.25">
      <c r="A3" s="115"/>
      <c r="B3" s="116"/>
      <c r="C3" s="116"/>
      <c r="D3" s="116"/>
      <c r="E3" s="116"/>
      <c r="F3" s="116"/>
    </row>
    <row r="4" spans="1:89" ht="13.5" thickBot="1" x14ac:dyDescent="0.25">
      <c r="A4" s="117" t="s">
        <v>24</v>
      </c>
      <c r="B4" s="118"/>
      <c r="C4" s="118"/>
      <c r="D4" s="118"/>
      <c r="E4" s="118"/>
      <c r="F4" s="118"/>
      <c r="AZ4" s="119"/>
    </row>
    <row r="5" spans="1:89" ht="15.75" customHeight="1" x14ac:dyDescent="0.2">
      <c r="A5" s="120"/>
      <c r="B5" s="320" t="s">
        <v>126</v>
      </c>
      <c r="C5" s="321"/>
      <c r="D5" s="321"/>
      <c r="E5" s="321"/>
      <c r="F5" s="321"/>
      <c r="G5" s="321"/>
      <c r="H5" s="321"/>
      <c r="I5" s="321"/>
      <c r="J5" s="321"/>
      <c r="K5" s="321"/>
      <c r="L5" s="321"/>
      <c r="M5" s="321"/>
      <c r="N5" s="321"/>
      <c r="O5" s="321"/>
      <c r="P5" s="321"/>
      <c r="Q5" s="321"/>
      <c r="R5" s="321"/>
      <c r="S5" s="321"/>
      <c r="T5" s="321"/>
      <c r="U5" s="321"/>
      <c r="V5" s="321"/>
      <c r="W5" s="322"/>
      <c r="X5" s="320" t="s">
        <v>102</v>
      </c>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21"/>
      <c r="BF5" s="321"/>
      <c r="BG5" s="321"/>
      <c r="BH5" s="321"/>
      <c r="BI5" s="321"/>
      <c r="BJ5" s="321"/>
      <c r="BK5" s="321"/>
      <c r="BL5" s="321"/>
      <c r="BM5" s="321"/>
      <c r="BN5" s="321"/>
      <c r="BO5" s="322"/>
      <c r="BP5" s="320" t="s">
        <v>127</v>
      </c>
      <c r="BQ5" s="321"/>
      <c r="BR5" s="321"/>
      <c r="BS5" s="321"/>
      <c r="BT5" s="321"/>
      <c r="BU5" s="321"/>
      <c r="BV5" s="321"/>
      <c r="BW5" s="321"/>
      <c r="BX5" s="321"/>
      <c r="BY5" s="321"/>
      <c r="BZ5" s="321"/>
      <c r="CA5" s="321"/>
      <c r="CB5" s="321"/>
      <c r="CC5" s="321"/>
      <c r="CD5" s="321"/>
      <c r="CE5" s="321"/>
      <c r="CF5" s="321"/>
      <c r="CG5" s="321"/>
      <c r="CH5" s="321"/>
      <c r="CI5" s="321"/>
      <c r="CJ5" s="321"/>
      <c r="CK5" s="322"/>
    </row>
    <row r="6" spans="1:89" ht="15.75" customHeight="1" x14ac:dyDescent="0.2">
      <c r="A6" s="121"/>
      <c r="B6" s="122">
        <v>2003</v>
      </c>
      <c r="C6" s="123">
        <v>2004</v>
      </c>
      <c r="D6" s="123">
        <v>2005</v>
      </c>
      <c r="E6" s="123">
        <v>2006</v>
      </c>
      <c r="F6" s="123">
        <v>2007</v>
      </c>
      <c r="G6" s="123">
        <v>2008</v>
      </c>
      <c r="H6" s="123">
        <v>2009</v>
      </c>
      <c r="I6" s="123">
        <v>2010</v>
      </c>
      <c r="J6" s="123">
        <v>2011</v>
      </c>
      <c r="K6" s="123">
        <v>2012</v>
      </c>
      <c r="L6" s="123">
        <v>2013</v>
      </c>
      <c r="M6" s="123">
        <v>2014</v>
      </c>
      <c r="N6" s="123">
        <v>2015</v>
      </c>
      <c r="O6" s="123">
        <v>2016</v>
      </c>
      <c r="P6" s="123">
        <v>2017</v>
      </c>
      <c r="Q6" s="124">
        <v>2018</v>
      </c>
      <c r="R6" s="257">
        <v>2019</v>
      </c>
      <c r="S6" s="124">
        <v>2020</v>
      </c>
      <c r="T6" s="257">
        <v>2021</v>
      </c>
      <c r="U6" s="257">
        <v>2022</v>
      </c>
      <c r="V6" s="124">
        <v>2023</v>
      </c>
      <c r="W6" s="124">
        <v>2024</v>
      </c>
      <c r="X6" s="319">
        <v>2003</v>
      </c>
      <c r="Y6" s="318"/>
      <c r="Z6" s="317">
        <v>2004</v>
      </c>
      <c r="AA6" s="318"/>
      <c r="AB6" s="317">
        <v>2005</v>
      </c>
      <c r="AC6" s="318"/>
      <c r="AD6" s="325">
        <v>2006</v>
      </c>
      <c r="AE6" s="325"/>
      <c r="AF6" s="317">
        <v>2007</v>
      </c>
      <c r="AG6" s="318"/>
      <c r="AH6" s="317">
        <v>2008</v>
      </c>
      <c r="AI6" s="318"/>
      <c r="AJ6" s="325">
        <v>2009</v>
      </c>
      <c r="AK6" s="325"/>
      <c r="AL6" s="317">
        <v>2010</v>
      </c>
      <c r="AM6" s="318"/>
      <c r="AN6" s="317">
        <v>2011</v>
      </c>
      <c r="AO6" s="318"/>
      <c r="AP6" s="317">
        <v>2012</v>
      </c>
      <c r="AQ6" s="318"/>
      <c r="AR6" s="317">
        <v>2013</v>
      </c>
      <c r="AS6" s="318"/>
      <c r="AT6" s="317">
        <v>2014</v>
      </c>
      <c r="AU6" s="318"/>
      <c r="AV6" s="325">
        <v>2015</v>
      </c>
      <c r="AW6" s="325"/>
      <c r="AX6" s="317">
        <v>2016</v>
      </c>
      <c r="AY6" s="318"/>
      <c r="AZ6" s="317">
        <v>2017</v>
      </c>
      <c r="BA6" s="318"/>
      <c r="BB6" s="323">
        <v>2018</v>
      </c>
      <c r="BC6" s="324"/>
      <c r="BD6" s="323">
        <v>2019</v>
      </c>
      <c r="BE6" s="324"/>
      <c r="BF6" s="323">
        <v>2020</v>
      </c>
      <c r="BG6" s="324"/>
      <c r="BH6" s="323">
        <v>2021</v>
      </c>
      <c r="BI6" s="324"/>
      <c r="BJ6" s="323">
        <v>2022</v>
      </c>
      <c r="BK6" s="324"/>
      <c r="BL6" s="323">
        <v>2023</v>
      </c>
      <c r="BM6" s="324"/>
      <c r="BN6" s="323">
        <v>2024</v>
      </c>
      <c r="BO6" s="324"/>
      <c r="BP6" s="122">
        <v>2003</v>
      </c>
      <c r="BQ6" s="123">
        <v>2004</v>
      </c>
      <c r="BR6" s="123">
        <v>2005</v>
      </c>
      <c r="BS6" s="123">
        <v>2006</v>
      </c>
      <c r="BT6" s="123">
        <v>2007</v>
      </c>
      <c r="BU6" s="123">
        <v>2008</v>
      </c>
      <c r="BV6" s="123">
        <v>2009</v>
      </c>
      <c r="BW6" s="123">
        <v>2010</v>
      </c>
      <c r="BX6" s="123">
        <v>2011</v>
      </c>
      <c r="BY6" s="123">
        <v>2012</v>
      </c>
      <c r="BZ6" s="123">
        <v>2013</v>
      </c>
      <c r="CA6" s="123">
        <v>2014</v>
      </c>
      <c r="CB6" s="123">
        <v>2015</v>
      </c>
      <c r="CC6" s="123">
        <v>2016</v>
      </c>
      <c r="CD6" s="123">
        <v>2017</v>
      </c>
      <c r="CE6" s="123">
        <v>2018</v>
      </c>
      <c r="CF6" s="123">
        <v>2019</v>
      </c>
      <c r="CG6" s="123">
        <v>2020</v>
      </c>
      <c r="CH6" s="123">
        <v>2021</v>
      </c>
      <c r="CI6" s="123">
        <v>2022</v>
      </c>
      <c r="CJ6" s="123">
        <v>2023</v>
      </c>
      <c r="CK6" s="279">
        <v>2024</v>
      </c>
    </row>
    <row r="7" spans="1:89" ht="15.75" customHeight="1" x14ac:dyDescent="0.2">
      <c r="A7" s="126" t="s">
        <v>40</v>
      </c>
      <c r="B7" s="127">
        <v>99404.843099999998</v>
      </c>
      <c r="C7" s="128">
        <v>100827.81170000001</v>
      </c>
      <c r="D7" s="128">
        <v>91765.059200000003</v>
      </c>
      <c r="E7" s="128">
        <v>88897.693799999994</v>
      </c>
      <c r="F7" s="128">
        <v>91234.176399999997</v>
      </c>
      <c r="G7" s="129">
        <v>98556.921100000007</v>
      </c>
      <c r="H7" s="129">
        <v>91139.692599999995</v>
      </c>
      <c r="I7" s="128">
        <v>112196.31479999999</v>
      </c>
      <c r="J7" s="128">
        <v>115838.79670000001</v>
      </c>
      <c r="K7" s="129">
        <v>120238.5074</v>
      </c>
      <c r="L7" s="129">
        <v>118549.1767</v>
      </c>
      <c r="M7" s="129">
        <v>145091.8977</v>
      </c>
      <c r="N7" s="129">
        <v>130910.7925</v>
      </c>
      <c r="O7" s="129">
        <v>126830.6584</v>
      </c>
      <c r="P7" s="130">
        <v>120340.66929999999</v>
      </c>
      <c r="Q7" s="130">
        <v>124364.91001000001</v>
      </c>
      <c r="R7" s="247">
        <v>110678.97029</v>
      </c>
      <c r="S7" s="130">
        <v>110245.74894999999</v>
      </c>
      <c r="T7" s="247">
        <v>108721.04199</v>
      </c>
      <c r="U7" s="265">
        <v>117313.0174</v>
      </c>
      <c r="V7" s="265">
        <v>111712.02952</v>
      </c>
      <c r="W7" s="264">
        <v>89817.234679999994</v>
      </c>
      <c r="X7" s="127">
        <v>58449.823299999996</v>
      </c>
      <c r="Y7" s="131">
        <f>X7/B7</f>
        <v>0.58799774213415557</v>
      </c>
      <c r="Z7" s="128">
        <v>57708.894099999998</v>
      </c>
      <c r="AA7" s="131">
        <f>Z7/C7</f>
        <v>0.57235095284726878</v>
      </c>
      <c r="AB7" s="128">
        <v>54357.543100000003</v>
      </c>
      <c r="AC7" s="131">
        <f>AB7/D7</f>
        <v>0.59235556075356399</v>
      </c>
      <c r="AD7" s="132">
        <v>49188.224499999997</v>
      </c>
      <c r="AE7" s="133">
        <f>AD7/E7</f>
        <v>0.55331271709547991</v>
      </c>
      <c r="AF7" s="128">
        <v>45073.582900000001</v>
      </c>
      <c r="AG7" s="131">
        <f>AF7/F7</f>
        <v>0.49404274449064906</v>
      </c>
      <c r="AH7" s="134">
        <v>49819.908600000002</v>
      </c>
      <c r="AI7" s="131">
        <f>AH7/G7</f>
        <v>0.50549375978832189</v>
      </c>
      <c r="AJ7" s="135">
        <v>35884.399799999999</v>
      </c>
      <c r="AK7" s="136">
        <f>AJ7/H7</f>
        <v>0.39372965583164587</v>
      </c>
      <c r="AL7" s="134">
        <v>46996.303800000002</v>
      </c>
      <c r="AM7" s="131">
        <f>AL7/I7</f>
        <v>0.41887564563751611</v>
      </c>
      <c r="AN7" s="134">
        <v>55834.972300000001</v>
      </c>
      <c r="AO7" s="137">
        <f>AN7/J7</f>
        <v>0.48200580367389123</v>
      </c>
      <c r="AP7" s="134">
        <v>57546.367100000003</v>
      </c>
      <c r="AQ7" s="137">
        <f>AP7/K7</f>
        <v>0.47860180855837869</v>
      </c>
      <c r="AR7" s="134">
        <v>58150.0239</v>
      </c>
      <c r="AS7" s="138">
        <f>AR7/L7</f>
        <v>0.49051394129167331</v>
      </c>
      <c r="AT7" s="134">
        <v>52297.720500000003</v>
      </c>
      <c r="AU7" s="138">
        <f>AT7/M7</f>
        <v>0.36044549233296025</v>
      </c>
      <c r="AV7" s="139">
        <v>50606.276100000003</v>
      </c>
      <c r="AW7" s="140">
        <f>AV7/N7</f>
        <v>0.38657069546042205</v>
      </c>
      <c r="AX7" s="141">
        <v>58504.082300000002</v>
      </c>
      <c r="AY7" s="138">
        <f>AX7/O7</f>
        <v>0.46127713155512567</v>
      </c>
      <c r="AZ7" s="141">
        <v>42606.477299999999</v>
      </c>
      <c r="BA7" s="137">
        <f>AZ7/P7</f>
        <v>0.35404886434348593</v>
      </c>
      <c r="BB7" s="141">
        <v>41278.347690000002</v>
      </c>
      <c r="BC7" s="137">
        <f>BB7/Q7</f>
        <v>0.33191313921813531</v>
      </c>
      <c r="BD7" s="141">
        <v>43634.117489999997</v>
      </c>
      <c r="BE7" s="137">
        <f>BD7/R7</f>
        <v>0.39424036359997111</v>
      </c>
      <c r="BF7" s="141">
        <v>41934.818160000003</v>
      </c>
      <c r="BG7" s="137">
        <f>BF7/S7</f>
        <v>0.38037582908542622</v>
      </c>
      <c r="BH7" s="141">
        <v>45555.816619999998</v>
      </c>
      <c r="BI7" s="137">
        <f>BH7/T7</f>
        <v>0.41901563658845503</v>
      </c>
      <c r="BJ7" s="141">
        <v>38612.942150000003</v>
      </c>
      <c r="BK7" s="137">
        <f>BJ7/U7</f>
        <v>0.32914456558850735</v>
      </c>
      <c r="BL7" s="141">
        <v>37342.437109999999</v>
      </c>
      <c r="BM7" s="137">
        <f>BL7/V7</f>
        <v>0.33427409089649129</v>
      </c>
      <c r="BN7" s="141">
        <v>41654.706739999994</v>
      </c>
      <c r="BO7" s="137">
        <f>BN7/W7</f>
        <v>0.46377186837701023</v>
      </c>
      <c r="BP7" s="142">
        <f>X7/$X$11</f>
        <v>0.32045154962721112</v>
      </c>
      <c r="BQ7" s="131">
        <f>Z7/$Z$11</f>
        <v>0.39079009070985404</v>
      </c>
      <c r="BR7" s="131">
        <f>AB7/$AB$11</f>
        <v>0.34694551994598194</v>
      </c>
      <c r="BS7" s="131">
        <f>AD7/$AD$11</f>
        <v>0.41075643556334535</v>
      </c>
      <c r="BT7" s="131">
        <f>AF7/$AF$11</f>
        <v>0.29428479094345894</v>
      </c>
      <c r="BU7" s="131">
        <f>AH7/$AH$11</f>
        <v>0.29110440476176813</v>
      </c>
      <c r="BV7" s="131">
        <f>AJ7/$AJ$11</f>
        <v>0.35154954635110464</v>
      </c>
      <c r="BW7" s="131">
        <f>AL7/$AL$11</f>
        <v>0.35108237864671621</v>
      </c>
      <c r="BX7" s="131">
        <f>AN7/AN$11</f>
        <v>0.20368087934040738</v>
      </c>
      <c r="BY7" s="131">
        <f>AP7/AP$11</f>
        <v>0.2303386047831596</v>
      </c>
      <c r="BZ7" s="131">
        <f>AR7/AR$11</f>
        <v>0.19753443254823733</v>
      </c>
      <c r="CA7" s="131">
        <f>AT7/AT$11</f>
        <v>0.14998926410068453</v>
      </c>
      <c r="CB7" s="131">
        <f>AV7/AV$11</f>
        <v>0.14930283954032858</v>
      </c>
      <c r="CC7" s="131">
        <f>AX7/AX$11</f>
        <v>0.1672136969723205</v>
      </c>
      <c r="CD7" s="131">
        <f>AZ7/AZ$11</f>
        <v>0.13333932361498779</v>
      </c>
      <c r="CE7" s="131">
        <f>BB7/BB$11</f>
        <v>0.13047506440641704</v>
      </c>
      <c r="CF7" s="131">
        <f>BD7/BD$11</f>
        <v>0.12186801601000917</v>
      </c>
      <c r="CG7" s="131">
        <f>BF7/BF$11</f>
        <v>0.1240774588819297</v>
      </c>
      <c r="CH7" s="131">
        <f>BH7/BH$11</f>
        <v>0.13191721333213458</v>
      </c>
      <c r="CI7" s="131">
        <f>BJ7/BJ$11</f>
        <v>9.9532890583713979E-2</v>
      </c>
      <c r="CJ7" s="131">
        <f>BL7/BL$11</f>
        <v>0.10343278158604727</v>
      </c>
      <c r="CK7" s="131">
        <f>BN7/BN$11</f>
        <v>0.1013148417364311</v>
      </c>
    </row>
    <row r="8" spans="1:89" ht="15.75" customHeight="1" x14ac:dyDescent="0.2">
      <c r="A8" s="143" t="s">
        <v>41</v>
      </c>
      <c r="B8" s="127">
        <v>469863.18979999999</v>
      </c>
      <c r="C8" s="128">
        <v>462551.511</v>
      </c>
      <c r="D8" s="128">
        <v>474358.6545</v>
      </c>
      <c r="E8" s="128">
        <v>499493.33439999999</v>
      </c>
      <c r="F8" s="128">
        <v>488589.21130000002</v>
      </c>
      <c r="G8" s="129">
        <v>516575.27470000001</v>
      </c>
      <c r="H8" s="129">
        <v>531128.08979999996</v>
      </c>
      <c r="I8" s="128">
        <v>502248.8885</v>
      </c>
      <c r="J8" s="128">
        <v>393254.16869999998</v>
      </c>
      <c r="K8" s="129">
        <v>346092.1116</v>
      </c>
      <c r="L8" s="129">
        <v>335081.26010000001</v>
      </c>
      <c r="M8" s="129">
        <v>319473.79869999998</v>
      </c>
      <c r="N8" s="129">
        <v>286534.13959999999</v>
      </c>
      <c r="O8" s="129">
        <v>284473.60969999997</v>
      </c>
      <c r="P8" s="130">
        <v>291278.02010000002</v>
      </c>
      <c r="Q8" s="130">
        <v>283978.95584000001</v>
      </c>
      <c r="R8" s="130">
        <v>271081.35327999998</v>
      </c>
      <c r="S8" s="130">
        <v>264578.82378999999</v>
      </c>
      <c r="T8" s="130">
        <v>280937.24846999999</v>
      </c>
      <c r="U8" s="265">
        <v>277040.52906999999</v>
      </c>
      <c r="V8" s="265">
        <v>234971.72174000001</v>
      </c>
      <c r="W8" s="264">
        <v>197644.38331</v>
      </c>
      <c r="X8" s="127">
        <v>84841.366200000004</v>
      </c>
      <c r="Y8" s="131">
        <f>X8/B8</f>
        <v>0.18056610528718631</v>
      </c>
      <c r="Z8" s="128">
        <v>66603.184699999998</v>
      </c>
      <c r="AA8" s="131">
        <f>Z8/C8</f>
        <v>0.14399084883759034</v>
      </c>
      <c r="AB8" s="128">
        <v>49390.395799999998</v>
      </c>
      <c r="AC8" s="131">
        <f>AB8/D8</f>
        <v>0.10412036405672873</v>
      </c>
      <c r="AD8" s="132">
        <v>44245.279499999997</v>
      </c>
      <c r="AE8" s="133">
        <f>AD8/E8</f>
        <v>8.8580320202166843E-2</v>
      </c>
      <c r="AF8" s="128">
        <v>65382.188900000001</v>
      </c>
      <c r="AG8" s="131">
        <f>AF8/F8</f>
        <v>0.13381832301625363</v>
      </c>
      <c r="AH8" s="134">
        <v>74300.195099999997</v>
      </c>
      <c r="AI8" s="131">
        <f>AH8/G8</f>
        <v>0.1438322713822292</v>
      </c>
      <c r="AJ8" s="135">
        <v>21636.75</v>
      </c>
      <c r="AK8" s="136">
        <f>AJ8/H8</f>
        <v>4.0737348326177723E-2</v>
      </c>
      <c r="AL8" s="134">
        <v>33349.9444</v>
      </c>
      <c r="AM8" s="131">
        <f>AL8/I8</f>
        <v>6.6401230871016653E-2</v>
      </c>
      <c r="AN8" s="134">
        <v>37938.058100000002</v>
      </c>
      <c r="AO8" s="137">
        <f>AN8/J8</f>
        <v>9.6472106641396174E-2</v>
      </c>
      <c r="AP8" s="134">
        <v>30557.244200000001</v>
      </c>
      <c r="AQ8" s="137">
        <f>AP8/K8</f>
        <v>8.8292229657395055E-2</v>
      </c>
      <c r="AR8" s="134">
        <v>40726.251600000003</v>
      </c>
      <c r="AS8" s="131">
        <f>AR8/L8</f>
        <v>0.12154141830505788</v>
      </c>
      <c r="AT8" s="134">
        <v>31051.5851</v>
      </c>
      <c r="AU8" s="131">
        <f>AT8/M8</f>
        <v>9.7196030555102925E-2</v>
      </c>
      <c r="AV8" s="144">
        <v>27917.2189</v>
      </c>
      <c r="AW8" s="136">
        <f>AV8/N8</f>
        <v>9.7430689896053135E-2</v>
      </c>
      <c r="AX8" s="134">
        <v>25166.757600000001</v>
      </c>
      <c r="AY8" s="131">
        <f>AX8/O8</f>
        <v>8.8467811219959377E-2</v>
      </c>
      <c r="AZ8" s="134">
        <v>22492.703000000001</v>
      </c>
      <c r="BA8" s="137">
        <f>AZ8/P8</f>
        <v>7.7220735681593572E-2</v>
      </c>
      <c r="BB8" s="134">
        <v>21949.033189999998</v>
      </c>
      <c r="BC8" s="137">
        <f>BB8/Q8</f>
        <v>7.7291055335686795E-2</v>
      </c>
      <c r="BD8" s="134">
        <v>21887.639930000001</v>
      </c>
      <c r="BE8" s="137">
        <f>BD8/R8</f>
        <v>8.0741960541241109E-2</v>
      </c>
      <c r="BF8" s="134">
        <v>19523.682430000001</v>
      </c>
      <c r="BG8" s="137">
        <f>BF8/S8</f>
        <v>7.3791553497479553E-2</v>
      </c>
      <c r="BH8" s="134">
        <v>24673.09792</v>
      </c>
      <c r="BI8" s="137">
        <f>BH8/T8</f>
        <v>8.7824231405308748E-2</v>
      </c>
      <c r="BJ8" s="134">
        <v>27661.794290000002</v>
      </c>
      <c r="BK8" s="137">
        <f>BJ8/U8</f>
        <v>9.9847464134067837E-2</v>
      </c>
      <c r="BL8" s="134">
        <v>15011.37142000001</v>
      </c>
      <c r="BM8" s="137">
        <f t="shared" ref="BM8:BM9" si="0">BL8/V8</f>
        <v>6.3885863834331244E-2</v>
      </c>
      <c r="BN8" s="134">
        <v>22310.767890000017</v>
      </c>
      <c r="BO8" s="137">
        <f t="shared" ref="BO8:BO10" si="1">BN8/W8</f>
        <v>0.11288338943083531</v>
      </c>
      <c r="BP8" s="142">
        <f>X8/$X$11</f>
        <v>0.46514336119951449</v>
      </c>
      <c r="BQ8" s="131">
        <f>Z8/$Z$11</f>
        <v>0.45101998567805102</v>
      </c>
      <c r="BR8" s="131">
        <f>AB8/$AB$11</f>
        <v>0.31524192547931479</v>
      </c>
      <c r="BS8" s="131">
        <f>AD8/$AD$11</f>
        <v>0.36947935166726653</v>
      </c>
      <c r="BT8" s="131">
        <f>AF8/$AF$11</f>
        <v>0.42687939484531728</v>
      </c>
      <c r="BU8" s="131">
        <f>AH8/$AH$11</f>
        <v>0.43414600058637481</v>
      </c>
      <c r="BV8" s="131">
        <f>AJ8/$AJ$11</f>
        <v>0.21196925932734323</v>
      </c>
      <c r="BW8" s="131">
        <f>AL8/$AL$11</f>
        <v>0.24913826962893479</v>
      </c>
      <c r="BX8" s="131">
        <f>AN8/AN$11</f>
        <v>0.13839457092871996</v>
      </c>
      <c r="BY8" s="131">
        <f>AP8/AP$11</f>
        <v>0.12231029254749072</v>
      </c>
      <c r="BZ8" s="131">
        <f>AR8/AR$11</f>
        <v>0.13834623719944411</v>
      </c>
      <c r="CA8" s="131">
        <f>AT8/AT$11</f>
        <v>8.9055590832276918E-2</v>
      </c>
      <c r="CB8" s="131">
        <f>AV8/AV$11</f>
        <v>8.2363698241746899E-2</v>
      </c>
      <c r="CC8" s="131">
        <f>AX8/AX$11</f>
        <v>7.1930477560917902E-2</v>
      </c>
      <c r="CD8" s="131">
        <f>AZ8/AZ$11</f>
        <v>7.0392156177924783E-2</v>
      </c>
      <c r="CE8" s="131">
        <f t="shared" ref="CE8:CE11" si="2">BB8/BB$11</f>
        <v>6.9377813778568789E-2</v>
      </c>
      <c r="CF8" s="131">
        <f>BD8/BD$11</f>
        <v>6.1131137899646255E-2</v>
      </c>
      <c r="CG8" s="131">
        <f>BF8/BF$11</f>
        <v>5.7767006278397516E-2</v>
      </c>
      <c r="CH8" s="131">
        <f>BH8/BH$11</f>
        <v>7.1446558603635149E-2</v>
      </c>
      <c r="CI8" s="131">
        <f>BJ8/BJ$11</f>
        <v>7.1304028937245176E-2</v>
      </c>
      <c r="CJ8" s="131">
        <f t="shared" ref="CJ8:CJ10" si="3">BL8/BL$11</f>
        <v>4.1579179656062178E-2</v>
      </c>
      <c r="CK8" s="131">
        <f t="shared" ref="CK8:CK10" si="4">BN8/BN$11</f>
        <v>5.4265462289834879E-2</v>
      </c>
    </row>
    <row r="9" spans="1:89" ht="15.75" customHeight="1" x14ac:dyDescent="0.2">
      <c r="A9" s="143" t="s">
        <v>87</v>
      </c>
      <c r="B9" s="127">
        <v>1972955.7493</v>
      </c>
      <c r="C9" s="128">
        <v>1954412.2043000001</v>
      </c>
      <c r="D9" s="128">
        <v>1820881.5090000001</v>
      </c>
      <c r="E9" s="128">
        <v>1662542.2912999999</v>
      </c>
      <c r="F9" s="128">
        <v>1808483.7106000001</v>
      </c>
      <c r="G9" s="129">
        <v>1816515.5765</v>
      </c>
      <c r="H9" s="129">
        <v>1912271.1943999999</v>
      </c>
      <c r="I9" s="128">
        <v>2061563.3311000001</v>
      </c>
      <c r="J9" s="128">
        <v>1786700.8962999999</v>
      </c>
      <c r="K9" s="129">
        <v>1670166.7868999999</v>
      </c>
      <c r="L9" s="129">
        <v>1634223.7439999999</v>
      </c>
      <c r="M9" s="129">
        <v>1846247.7574</v>
      </c>
      <c r="N9" s="129">
        <v>1914992.0819000001</v>
      </c>
      <c r="O9" s="129">
        <v>1651461.5342999999</v>
      </c>
      <c r="P9" s="130">
        <v>2008907.5785999999</v>
      </c>
      <c r="Q9" s="130">
        <v>2083182.1302700001</v>
      </c>
      <c r="R9" s="130">
        <v>1934462.09457</v>
      </c>
      <c r="S9" s="130">
        <v>2091646.3792900001</v>
      </c>
      <c r="T9" s="130">
        <v>2039106.9810200001</v>
      </c>
      <c r="U9" s="265">
        <v>2050548.09112</v>
      </c>
      <c r="V9" s="265">
        <v>1998039.03709</v>
      </c>
      <c r="W9" s="264">
        <v>1899604.5547100001</v>
      </c>
      <c r="X9" s="127">
        <v>32976.899899999997</v>
      </c>
      <c r="Y9" s="131">
        <f>X9/B9</f>
        <v>1.6714465041448658E-2</v>
      </c>
      <c r="Z9" s="128">
        <v>17245.835299999999</v>
      </c>
      <c r="AA9" s="131">
        <f>Z9/C9</f>
        <v>8.8240521943408739E-3</v>
      </c>
      <c r="AB9" s="128">
        <v>47884.933499999999</v>
      </c>
      <c r="AC9" s="131">
        <f>AB9/D9</f>
        <v>2.6297665863111358E-2</v>
      </c>
      <c r="AD9" s="132">
        <v>21467.8223</v>
      </c>
      <c r="AE9" s="133">
        <f>AD9/E9</f>
        <v>1.2912647342771389E-2</v>
      </c>
      <c r="AF9" s="128">
        <v>37480.110099999998</v>
      </c>
      <c r="AG9" s="131">
        <f>AF9/F9</f>
        <v>2.0724604750553838E-2</v>
      </c>
      <c r="AH9" s="134">
        <v>41924.695399999997</v>
      </c>
      <c r="AI9" s="131">
        <f>AH9/G9</f>
        <v>2.3079733497677495E-2</v>
      </c>
      <c r="AJ9" s="135">
        <v>41958.7929</v>
      </c>
      <c r="AK9" s="136">
        <f>AJ9/H9</f>
        <v>2.1941863174467321E-2</v>
      </c>
      <c r="AL9" s="134">
        <v>50367.427900000002</v>
      </c>
      <c r="AM9" s="131">
        <f>AL9/I9</f>
        <v>2.4431666561087487E-2</v>
      </c>
      <c r="AN9" s="134">
        <v>177247.87330000001</v>
      </c>
      <c r="AO9" s="137">
        <f>AN9/J9</f>
        <v>9.9203998647481972E-2</v>
      </c>
      <c r="AP9" s="134">
        <v>158270.8499</v>
      </c>
      <c r="AQ9" s="137">
        <f>AP9/K9</f>
        <v>9.4763499754277156E-2</v>
      </c>
      <c r="AR9" s="134">
        <v>193388.24460000001</v>
      </c>
      <c r="AS9" s="131">
        <f>AR9/L9</f>
        <v>0.11833645503562089</v>
      </c>
      <c r="AT9" s="134">
        <v>262815.5895</v>
      </c>
      <c r="AU9" s="131">
        <f>AT9/M9</f>
        <v>0.14235120310727586</v>
      </c>
      <c r="AV9" s="144">
        <v>258300.02499999999</v>
      </c>
      <c r="AW9" s="136">
        <f>AV9/N9</f>
        <v>0.13488307729383514</v>
      </c>
      <c r="AX9" s="134">
        <v>263464.23090000002</v>
      </c>
      <c r="AY9" s="131">
        <f>AX9/O9</f>
        <v>0.15953397970705616</v>
      </c>
      <c r="AZ9" s="134">
        <v>251640.04370000001</v>
      </c>
      <c r="BA9" s="137">
        <f>AZ9/P9</f>
        <v>0.12526213071253731</v>
      </c>
      <c r="BB9" s="134">
        <v>250057.24789</v>
      </c>
      <c r="BC9" s="137">
        <f>BB9/Q9</f>
        <v>0.12003619091029272</v>
      </c>
      <c r="BD9" s="134">
        <v>288766.20169999998</v>
      </c>
      <c r="BE9" s="137">
        <f>BD9/R9</f>
        <v>0.14927467563751259</v>
      </c>
      <c r="BF9" s="134">
        <v>272785.75675</v>
      </c>
      <c r="BG9" s="137">
        <f>BF9/S9</f>
        <v>0.13041676616608391</v>
      </c>
      <c r="BH9" s="134">
        <v>272641.39107000001</v>
      </c>
      <c r="BI9" s="137">
        <f>BH9/T9</f>
        <v>0.13370627122938866</v>
      </c>
      <c r="BJ9" s="134">
        <v>319609.63496</v>
      </c>
      <c r="BK9" s="137">
        <f>BJ9/U9</f>
        <v>0.15586546657651451</v>
      </c>
      <c r="BL9" s="134">
        <v>297593.48658000003</v>
      </c>
      <c r="BM9" s="137">
        <f t="shared" si="0"/>
        <v>0.14894277892258978</v>
      </c>
      <c r="BN9" s="134">
        <v>344489.09064000007</v>
      </c>
      <c r="BO9" s="137">
        <f t="shared" si="1"/>
        <v>0.18134779145788629</v>
      </c>
      <c r="BP9" s="142">
        <f>X9/$X$11</f>
        <v>0.1807960756462445</v>
      </c>
      <c r="BQ9" s="131">
        <f>Z9/$Z$11</f>
        <v>0.1167844514499924</v>
      </c>
      <c r="BR9" s="131">
        <f>AB9/$AB$11</f>
        <v>0.30563307690660263</v>
      </c>
      <c r="BS9" s="131">
        <f>AD9/$AD$11</f>
        <v>0.17927148737103327</v>
      </c>
      <c r="BT9" s="131">
        <f>AF9/$AF$11</f>
        <v>0.24470711347236437</v>
      </c>
      <c r="BU9" s="131">
        <f>AH9/$AH$11</f>
        <v>0.24497161560901454</v>
      </c>
      <c r="BV9" s="131">
        <f>AJ9/$AJ$11</f>
        <v>0.41105869658254535</v>
      </c>
      <c r="BW9" s="131">
        <f>AL9/$AL$11</f>
        <v>0.37626610953708617</v>
      </c>
      <c r="BX9" s="131">
        <f>AN9/AN$11</f>
        <v>0.64658405310897082</v>
      </c>
      <c r="BY9" s="131">
        <f>AP9/AP$11</f>
        <v>0.63350457345917965</v>
      </c>
      <c r="BZ9" s="131">
        <f>AR9/AR$11</f>
        <v>0.65693588061553188</v>
      </c>
      <c r="CA9" s="131">
        <f t="shared" ref="CA9:CA10" si="5">AT9/AT$11</f>
        <v>0.75375210403850379</v>
      </c>
      <c r="CB9" s="131">
        <f>AV9/AV$11</f>
        <v>0.76205819036421574</v>
      </c>
      <c r="CC9" s="131">
        <f t="shared" ref="CC9:CC10" si="6">AX9/AX$11</f>
        <v>0.75302143605725924</v>
      </c>
      <c r="CD9" s="131">
        <f t="shared" ref="CD9:CD10" si="7">AZ9/AZ$11</f>
        <v>0.78752141335570991</v>
      </c>
      <c r="CE9" s="131">
        <f t="shared" si="2"/>
        <v>0.79039586973688625</v>
      </c>
      <c r="CF9" s="131">
        <f>BD9/BD$11</f>
        <v>0.80651027490106197</v>
      </c>
      <c r="CG9" s="131">
        <f t="shared" ref="CG9:CG10" si="8">BF9/BF$11</f>
        <v>0.80712317357820629</v>
      </c>
      <c r="CH9" s="131">
        <f t="shared" ref="CH9:CH10" si="9">BH9/BH$11</f>
        <v>0.7894950681920434</v>
      </c>
      <c r="CI9" s="131">
        <f>BJ9/BJ$11</f>
        <v>0.82386031870856657</v>
      </c>
      <c r="CJ9" s="131">
        <f t="shared" si="3"/>
        <v>0.82428798120989677</v>
      </c>
      <c r="CK9" s="131">
        <f t="shared" si="4"/>
        <v>0.83788508981635146</v>
      </c>
    </row>
    <row r="10" spans="1:89" ht="15.75" customHeight="1" x14ac:dyDescent="0.2">
      <c r="A10" s="145" t="s">
        <v>128</v>
      </c>
      <c r="B10" s="146">
        <f t="shared" ref="B10:I10" si="10">B11-B7-B8-B9</f>
        <v>6130.2274999995716</v>
      </c>
      <c r="C10" s="147">
        <f t="shared" si="10"/>
        <v>6114.4436999999452</v>
      </c>
      <c r="D10" s="147">
        <f t="shared" si="10"/>
        <v>5041.7060999998357</v>
      </c>
      <c r="E10" s="147">
        <f t="shared" si="10"/>
        <v>4849.0177999997977</v>
      </c>
      <c r="F10" s="147">
        <f t="shared" si="10"/>
        <v>5227.2589999998454</v>
      </c>
      <c r="G10" s="147">
        <f t="shared" si="10"/>
        <v>5096.2341000000015</v>
      </c>
      <c r="H10" s="147">
        <f t="shared" si="10"/>
        <v>2595.1728999998886</v>
      </c>
      <c r="I10" s="147">
        <f t="shared" si="10"/>
        <v>3147.5105000003241</v>
      </c>
      <c r="J10" s="147">
        <f t="shared" ref="J10:R10" si="11">J11-J7-J8-J9</f>
        <v>3108.7666000002064</v>
      </c>
      <c r="K10" s="147">
        <f t="shared" si="11"/>
        <v>3459.3309000001755</v>
      </c>
      <c r="L10" s="147">
        <f t="shared" si="11"/>
        <v>2114.658000000054</v>
      </c>
      <c r="M10" s="147">
        <f t="shared" si="11"/>
        <v>2511.53059999994</v>
      </c>
      <c r="N10" s="147">
        <f t="shared" si="11"/>
        <v>2127.00670000026</v>
      </c>
      <c r="O10" s="147">
        <f t="shared" si="11"/>
        <v>2741.0659000000451</v>
      </c>
      <c r="P10" s="147">
        <f t="shared" si="11"/>
        <v>2795.0724999997765</v>
      </c>
      <c r="Q10" s="147">
        <f t="shared" si="11"/>
        <v>3085.2565499995835</v>
      </c>
      <c r="R10" s="147">
        <f t="shared" si="11"/>
        <v>3756.0865499998908</v>
      </c>
      <c r="S10" s="147">
        <f t="shared" ref="S10:U10" si="12">S11-S7-S8-S9</f>
        <v>3728.6390899999533</v>
      </c>
      <c r="T10" s="147">
        <f t="shared" si="12"/>
        <v>2466.1025000002701</v>
      </c>
      <c r="U10" s="147">
        <f t="shared" si="12"/>
        <v>2057.1615300003905</v>
      </c>
      <c r="V10" s="278">
        <f>V11-V7-V8-V9</f>
        <v>11083.671450000023</v>
      </c>
      <c r="W10" s="278">
        <f>W11-W7-W8-W9</f>
        <v>2686.6458899995778</v>
      </c>
      <c r="X10" s="146">
        <v>6130.2274999995716</v>
      </c>
      <c r="Y10" s="148">
        <f>X10/B10</f>
        <v>1</v>
      </c>
      <c r="Z10" s="147">
        <v>6114.4436999999452</v>
      </c>
      <c r="AA10" s="148">
        <f>Z10/C10</f>
        <v>1</v>
      </c>
      <c r="AB10" s="147">
        <v>5041.7060999998357</v>
      </c>
      <c r="AC10" s="148">
        <f>AB10/D10</f>
        <v>1</v>
      </c>
      <c r="AD10" s="149">
        <v>4849.0177999997977</v>
      </c>
      <c r="AE10" s="150">
        <f>AD10/E10</f>
        <v>1</v>
      </c>
      <c r="AF10" s="147">
        <v>5227.2589999998454</v>
      </c>
      <c r="AG10" s="148">
        <f>AF10/F10</f>
        <v>1</v>
      </c>
      <c r="AH10" s="151">
        <v>5096.2341000000015</v>
      </c>
      <c r="AI10" s="148">
        <f>AH10/G10</f>
        <v>1</v>
      </c>
      <c r="AJ10" s="152">
        <v>2595</v>
      </c>
      <c r="AK10" s="153">
        <f>AJ10/H10</f>
        <v>0.99993337630803381</v>
      </c>
      <c r="AL10" s="147">
        <v>3147.510500000164</v>
      </c>
      <c r="AM10" s="154">
        <f>AL10/I10</f>
        <v>0.99999999999994915</v>
      </c>
      <c r="AN10" s="147">
        <v>3108.7666000002064</v>
      </c>
      <c r="AO10" s="154">
        <f>AN10/J10</f>
        <v>1</v>
      </c>
      <c r="AP10" s="147">
        <v>3459.3309000001755</v>
      </c>
      <c r="AQ10" s="154">
        <f>AP10/K10</f>
        <v>1</v>
      </c>
      <c r="AR10" s="147">
        <v>2114.6579999999999</v>
      </c>
      <c r="AS10" s="148">
        <f>AR10/L10</f>
        <v>0.99999999999997446</v>
      </c>
      <c r="AT10" s="147">
        <v>2511.53059999994</v>
      </c>
      <c r="AU10" s="148">
        <f>AT10/M10</f>
        <v>1</v>
      </c>
      <c r="AV10" s="155">
        <v>2127.00670000026</v>
      </c>
      <c r="AW10" s="153">
        <f>AV10/N10</f>
        <v>1</v>
      </c>
      <c r="AX10" s="147">
        <v>2741.0659000000451</v>
      </c>
      <c r="AY10" s="148">
        <f>AX10/O10</f>
        <v>1</v>
      </c>
      <c r="AZ10" s="147">
        <v>2795</v>
      </c>
      <c r="BA10" s="154">
        <f>AZ10/P10</f>
        <v>0.99997406149580148</v>
      </c>
      <c r="BB10" s="151">
        <v>3085</v>
      </c>
      <c r="BC10" s="148">
        <f>BB10/Q10</f>
        <v>0.99991684646141221</v>
      </c>
      <c r="BD10" s="151">
        <f>R10</f>
        <v>3756.0865499998908</v>
      </c>
      <c r="BE10" s="148">
        <f>BD10/R10</f>
        <v>1</v>
      </c>
      <c r="BF10" s="151">
        <v>3728.6390899999533</v>
      </c>
      <c r="BG10" s="148">
        <f>BF10/S10</f>
        <v>1</v>
      </c>
      <c r="BH10" s="151">
        <v>2466.1025000002701</v>
      </c>
      <c r="BI10" s="148">
        <f>BH10/T10</f>
        <v>1</v>
      </c>
      <c r="BJ10" s="151">
        <v>2057.1615300003905</v>
      </c>
      <c r="BK10" s="154">
        <f>BJ10/U10</f>
        <v>1</v>
      </c>
      <c r="BL10" s="151">
        <f>V10</f>
        <v>11083.671450000023</v>
      </c>
      <c r="BM10" s="148">
        <f>BL10/V10</f>
        <v>1</v>
      </c>
      <c r="BN10" s="151">
        <f>W10</f>
        <v>2686.6458899995778</v>
      </c>
      <c r="BO10" s="280">
        <f t="shared" si="1"/>
        <v>1</v>
      </c>
      <c r="BP10" s="156">
        <f>X10/$X$11</f>
        <v>3.3609013527029899E-2</v>
      </c>
      <c r="BQ10" s="148">
        <f>Z10/$Z$11</f>
        <v>4.1405472162102552E-2</v>
      </c>
      <c r="BR10" s="148">
        <f>AB10/$AB$11</f>
        <v>3.2179477668100705E-2</v>
      </c>
      <c r="BS10" s="148">
        <f>AD10/$AD$11</f>
        <v>4.0492725398354877E-2</v>
      </c>
      <c r="BT10" s="148">
        <f>AF10/$AF$11</f>
        <v>3.4128700738859361E-2</v>
      </c>
      <c r="BU10" s="148">
        <f>AH10/$AH$11</f>
        <v>2.9777979042842434E-2</v>
      </c>
      <c r="BV10" s="148">
        <f>AJ10/$AJ$11</f>
        <v>2.5422497739006813E-2</v>
      </c>
      <c r="BW10" s="148">
        <f>AL10/$AL$11</f>
        <v>2.3513242187262664E-2</v>
      </c>
      <c r="BX10" s="148">
        <f>AN10/AN$11</f>
        <v>1.1340496621901798E-2</v>
      </c>
      <c r="BY10" s="148">
        <f>AP10/AP$11</f>
        <v>1.3846529210169935E-2</v>
      </c>
      <c r="BZ10" s="148">
        <f>AR10/AR$11</f>
        <v>7.1834496367866579E-3</v>
      </c>
      <c r="CA10" s="148">
        <f t="shared" si="5"/>
        <v>7.203041028534727E-3</v>
      </c>
      <c r="CB10" s="148">
        <f>AV10/AV$11</f>
        <v>6.2752718537087268E-3</v>
      </c>
      <c r="CC10" s="148">
        <f t="shared" si="6"/>
        <v>7.8343894095022574E-3</v>
      </c>
      <c r="CD10" s="148">
        <f t="shared" si="7"/>
        <v>8.7471068513775233E-3</v>
      </c>
      <c r="CE10" s="148">
        <f t="shared" si="2"/>
        <v>9.7512520781278533E-3</v>
      </c>
      <c r="CF10" s="148">
        <f>BD10/BD$11</f>
        <v>1.049057118928262E-2</v>
      </c>
      <c r="CG10" s="148">
        <f t="shared" si="8"/>
        <v>1.1032361261466476E-2</v>
      </c>
      <c r="CH10" s="148">
        <f t="shared" si="9"/>
        <v>7.1411598721868334E-3</v>
      </c>
      <c r="CI10" s="148">
        <f>BJ10/BJ$11</f>
        <v>5.3027617704742682E-3</v>
      </c>
      <c r="CJ10" s="148">
        <f t="shared" si="3"/>
        <v>3.0700057547994361E-2</v>
      </c>
      <c r="CK10" s="148">
        <f t="shared" si="4"/>
        <v>6.5346061573818759E-3</v>
      </c>
    </row>
    <row r="11" spans="1:89" ht="15.75" customHeight="1" thickBot="1" x14ac:dyDescent="0.25">
      <c r="A11" s="157" t="s">
        <v>0</v>
      </c>
      <c r="B11" s="158">
        <v>2548354.0096999998</v>
      </c>
      <c r="C11" s="111">
        <v>2523905.9706999999</v>
      </c>
      <c r="D11" s="111">
        <v>2392046.9287999999</v>
      </c>
      <c r="E11" s="111">
        <v>2255782.3372999998</v>
      </c>
      <c r="F11" s="111">
        <v>2393534.3572999998</v>
      </c>
      <c r="G11" s="159">
        <v>2436744.0063999998</v>
      </c>
      <c r="H11" s="159">
        <v>2537134.1497</v>
      </c>
      <c r="I11" s="159">
        <v>2679156.0449000001</v>
      </c>
      <c r="J11" s="111">
        <v>2298902.6283</v>
      </c>
      <c r="K11" s="160">
        <v>2139956.7368000001</v>
      </c>
      <c r="L11" s="160">
        <v>2089968.8388</v>
      </c>
      <c r="M11" s="160">
        <v>2313324.9844</v>
      </c>
      <c r="N11" s="160">
        <v>2334564.0207000002</v>
      </c>
      <c r="O11" s="160">
        <v>2065506.8683</v>
      </c>
      <c r="P11" s="161">
        <v>2423321.3404999999</v>
      </c>
      <c r="Q11" s="162">
        <v>2494611.2526699998</v>
      </c>
      <c r="R11" s="162">
        <v>2319978.5046899999</v>
      </c>
      <c r="S11" s="162">
        <v>2470199.59112</v>
      </c>
      <c r="T11" s="162">
        <v>2431231.3739800001</v>
      </c>
      <c r="U11" s="266">
        <v>2446958.7991200001</v>
      </c>
      <c r="V11" s="266">
        <v>2355806.4597999998</v>
      </c>
      <c r="W11" s="276">
        <v>2189752.8185899998</v>
      </c>
      <c r="X11" s="158">
        <f>SUM(X7:X10)</f>
        <v>182398.31689999957</v>
      </c>
      <c r="Y11" s="163">
        <f>X11/B11</f>
        <v>7.1574952383272716E-2</v>
      </c>
      <c r="Z11" s="159">
        <f>SUM(Z7:Z10)</f>
        <v>147672.35779999994</v>
      </c>
      <c r="AA11" s="163">
        <f>Z11/C11</f>
        <v>5.8509453012246464E-2</v>
      </c>
      <c r="AB11" s="159">
        <f>SUM(AB7:AB10)</f>
        <v>156674.57849999983</v>
      </c>
      <c r="AC11" s="163">
        <f>AB11/D11</f>
        <v>6.5498120715632269E-2</v>
      </c>
      <c r="AD11" s="164">
        <f>SUM(AD7:AD10)</f>
        <v>119750.34409999978</v>
      </c>
      <c r="AE11" s="165">
        <f>AD11/E11</f>
        <v>5.3085948107622766E-2</v>
      </c>
      <c r="AF11" s="159">
        <f>SUM(AF7:AF10)</f>
        <v>153163.14089999985</v>
      </c>
      <c r="AG11" s="163">
        <f>AF11/F11</f>
        <v>6.3990366561010578E-2</v>
      </c>
      <c r="AH11" s="166">
        <v>171141.03320000001</v>
      </c>
      <c r="AI11" s="163">
        <f>AH11/G11</f>
        <v>7.0233488930517812E-2</v>
      </c>
      <c r="AJ11" s="167">
        <f>SUM(AJ7:AJ10)</f>
        <v>102074.9427</v>
      </c>
      <c r="AK11" s="165">
        <f>AJ11/H11</f>
        <v>4.0232379006080426E-2</v>
      </c>
      <c r="AL11" s="166">
        <f>SUM(AL7:AL10)</f>
        <v>133861.18660000019</v>
      </c>
      <c r="AM11" s="163">
        <f>AL11/I11</f>
        <v>4.9963938029968902E-2</v>
      </c>
      <c r="AN11" s="166">
        <f>SUM(AN7:AN10)</f>
        <v>274129.67030000023</v>
      </c>
      <c r="AO11" s="163">
        <f>AN11/J11</f>
        <v>0.11924370650822846</v>
      </c>
      <c r="AP11" s="166">
        <f>SUM(AP7:AP10)</f>
        <v>249833.7921000002</v>
      </c>
      <c r="AQ11" s="163">
        <f>AP11/K11</f>
        <v>0.11674712287576008</v>
      </c>
      <c r="AR11" s="166">
        <f>SUM(AR7:AR10)</f>
        <v>294379.17810000002</v>
      </c>
      <c r="AS11" s="168">
        <f>AR11/L11</f>
        <v>0.14085338146430168</v>
      </c>
      <c r="AT11" s="166">
        <f>SUM(AT7:AT10)</f>
        <v>348676.42569999996</v>
      </c>
      <c r="AU11" s="163">
        <f>AT11/M11</f>
        <v>0.15072522367212279</v>
      </c>
      <c r="AV11" s="169">
        <f>SUM(AV7:AV10)</f>
        <v>338950.52670000028</v>
      </c>
      <c r="AW11" s="165">
        <f>AV11/N11</f>
        <v>0.14518793389027246</v>
      </c>
      <c r="AX11" s="166">
        <f>SUM(AX7:AX10)</f>
        <v>349876.13670000009</v>
      </c>
      <c r="AY11" s="163">
        <f>AX11/O11</f>
        <v>0.1693899652766408</v>
      </c>
      <c r="AZ11" s="166">
        <f>SUM(AZ7:AZ10)</f>
        <v>319534.22399999999</v>
      </c>
      <c r="BA11" s="168">
        <f>AZ11/P11</f>
        <v>0.13185796644454548</v>
      </c>
      <c r="BB11" s="166">
        <f>SUM(BB7:BB10)</f>
        <v>316369.62877000001</v>
      </c>
      <c r="BC11" s="168">
        <f>BB11/Q11</f>
        <v>0.12682121450041059</v>
      </c>
      <c r="BD11" s="166">
        <f>SUM(BD7:BD10)</f>
        <v>358044.04566999985</v>
      </c>
      <c r="BE11" s="168">
        <f>BD11/R11</f>
        <v>0.15433075993858936</v>
      </c>
      <c r="BF11" s="166">
        <f>SUM(BF7:BF10)</f>
        <v>337972.89642999996</v>
      </c>
      <c r="BG11" s="168">
        <f>BF11/S11</f>
        <v>0.13682007625819478</v>
      </c>
      <c r="BH11" s="166">
        <f>SUM(BH7:BH10)</f>
        <v>345336.40811000031</v>
      </c>
      <c r="BI11" s="168">
        <f>BH11/T11</f>
        <v>0.14204177019346129</v>
      </c>
      <c r="BJ11" s="166">
        <f>SUM(BJ7:BJ10)</f>
        <v>387941.53293000039</v>
      </c>
      <c r="BK11" s="168">
        <f>BJ11/U11</f>
        <v>0.15854027990561828</v>
      </c>
      <c r="BL11" s="166">
        <v>361030.96655999986</v>
      </c>
      <c r="BM11" s="168">
        <f>BL11/V11</f>
        <v>0.15325153942851918</v>
      </c>
      <c r="BN11" s="166">
        <v>411141.21115999995</v>
      </c>
      <c r="BO11" s="168">
        <f>BN11/W11</f>
        <v>0.18775690464677069</v>
      </c>
      <c r="BP11" s="170">
        <f>SUM(BP7:BP10)</f>
        <v>1</v>
      </c>
      <c r="BQ11" s="163">
        <f>SUM(BQ7:BQ10)</f>
        <v>1</v>
      </c>
      <c r="BR11" s="163">
        <f>SUM(BR7:BR10)</f>
        <v>1.0000000000000002</v>
      </c>
      <c r="BS11" s="163">
        <f>SUM(BS7:BS10)</f>
        <v>1</v>
      </c>
      <c r="BT11" s="163">
        <f>SUM(BT7:BT10)</f>
        <v>1</v>
      </c>
      <c r="BU11" s="163">
        <f>AH11/$AH$11</f>
        <v>1</v>
      </c>
      <c r="BV11" s="163">
        <f>AJ11/$AJ$11</f>
        <v>1</v>
      </c>
      <c r="BW11" s="163">
        <f>AL11/$AL$11</f>
        <v>1</v>
      </c>
      <c r="BX11" s="163">
        <f>AN11/AN$11</f>
        <v>1</v>
      </c>
      <c r="BY11" s="163">
        <f>AP11/AP$11</f>
        <v>1</v>
      </c>
      <c r="BZ11" s="163">
        <f>AR11/AR$11</f>
        <v>1</v>
      </c>
      <c r="CA11" s="163">
        <f>AT11/AT$11</f>
        <v>1</v>
      </c>
      <c r="CB11" s="163">
        <f>AV11/AV$11</f>
        <v>1</v>
      </c>
      <c r="CC11" s="163">
        <f>AX11/AX$11</f>
        <v>1</v>
      </c>
      <c r="CD11" s="163">
        <f>AZ11/AZ$11</f>
        <v>1</v>
      </c>
      <c r="CE11" s="163">
        <f t="shared" si="2"/>
        <v>1</v>
      </c>
      <c r="CF11" s="163">
        <f>BD11/BD$11</f>
        <v>1</v>
      </c>
      <c r="CG11" s="163">
        <f>BF11/BF$11</f>
        <v>1</v>
      </c>
      <c r="CH11" s="163">
        <f>BH11/BH$11</f>
        <v>1</v>
      </c>
      <c r="CI11" s="163">
        <f>BJ11/BJ$11</f>
        <v>1</v>
      </c>
      <c r="CJ11" s="272">
        <f>BL11/BL$11</f>
        <v>1</v>
      </c>
      <c r="CK11" s="272">
        <f>BN11/BN$11</f>
        <v>1</v>
      </c>
    </row>
    <row r="12" spans="1:89" ht="10.5" customHeight="1" x14ac:dyDescent="0.2">
      <c r="A12" s="172"/>
      <c r="B12" s="267"/>
      <c r="C12" s="267"/>
      <c r="D12" s="267"/>
      <c r="E12" s="267"/>
      <c r="F12" s="267"/>
      <c r="G12" s="268"/>
      <c r="H12" s="268"/>
      <c r="I12" s="268"/>
      <c r="J12" s="268"/>
      <c r="K12" s="268"/>
      <c r="L12" s="268"/>
      <c r="M12" s="268"/>
      <c r="N12" s="268"/>
      <c r="O12" s="268"/>
      <c r="P12" s="268"/>
      <c r="Q12" s="268"/>
      <c r="R12" s="268"/>
      <c r="S12" s="268"/>
      <c r="T12" s="268"/>
      <c r="U12" s="270"/>
      <c r="V12" s="173"/>
      <c r="W12" s="173"/>
      <c r="X12" s="173"/>
      <c r="Y12" s="173"/>
      <c r="Z12" s="173"/>
      <c r="AA12" s="173"/>
      <c r="AB12" s="173"/>
      <c r="AC12" s="173"/>
      <c r="AD12" s="173"/>
      <c r="AE12" s="173"/>
      <c r="AF12" s="173"/>
      <c r="AG12" s="173"/>
      <c r="AH12" s="173"/>
      <c r="AI12" s="172"/>
      <c r="AJ12" s="172"/>
      <c r="AK12" s="172"/>
      <c r="AL12" s="173"/>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F12" s="171"/>
      <c r="CG12" s="171"/>
    </row>
    <row r="13" spans="1:89" ht="13.5" thickBot="1" x14ac:dyDescent="0.25">
      <c r="A13" s="117" t="s">
        <v>90</v>
      </c>
      <c r="B13" s="267"/>
      <c r="C13" s="267"/>
      <c r="D13" s="267"/>
      <c r="E13" s="267"/>
      <c r="F13" s="267"/>
      <c r="G13" s="267"/>
      <c r="H13" s="267"/>
      <c r="I13" s="267"/>
      <c r="J13" s="267"/>
      <c r="K13" s="267"/>
      <c r="L13" s="267"/>
      <c r="M13" s="267"/>
      <c r="N13" s="267"/>
      <c r="O13" s="267"/>
      <c r="P13" s="267"/>
      <c r="Q13" s="267"/>
      <c r="R13" s="267"/>
      <c r="S13" s="267"/>
      <c r="T13" s="267"/>
      <c r="U13" s="271"/>
      <c r="V13" s="172"/>
      <c r="W13" s="172"/>
      <c r="X13" s="172"/>
      <c r="Y13" s="172"/>
      <c r="Z13" s="172"/>
      <c r="AA13" s="172"/>
      <c r="AB13" s="172"/>
      <c r="AC13" s="172"/>
      <c r="AD13" s="172"/>
      <c r="AE13" s="172"/>
      <c r="AF13" s="172"/>
      <c r="AG13" s="172"/>
      <c r="AH13" s="172"/>
      <c r="AI13" s="172"/>
      <c r="AJ13" s="172"/>
      <c r="AK13" s="172"/>
      <c r="AL13" s="173"/>
      <c r="AM13" s="172"/>
      <c r="AN13" s="172"/>
      <c r="AO13" s="172"/>
      <c r="AP13" s="172"/>
      <c r="AQ13" s="172"/>
      <c r="AR13" s="172"/>
      <c r="AS13" s="172"/>
      <c r="AT13" s="172"/>
      <c r="AU13" s="172"/>
      <c r="AV13" s="172"/>
      <c r="AW13" s="172"/>
      <c r="AX13" s="173"/>
      <c r="AY13" s="172"/>
      <c r="AZ13" s="173"/>
      <c r="BA13" s="172"/>
      <c r="BB13" s="172"/>
      <c r="BC13" s="172"/>
      <c r="BD13" s="172"/>
      <c r="BE13" s="172"/>
      <c r="BF13" s="172"/>
      <c r="BG13" s="172"/>
      <c r="BH13" s="172"/>
      <c r="BI13" s="172"/>
      <c r="BJ13" s="172"/>
      <c r="BK13" s="172"/>
      <c r="BL13" s="172"/>
      <c r="BM13" s="172"/>
      <c r="BN13" s="172"/>
      <c r="BO13" s="172"/>
      <c r="BP13" s="172"/>
      <c r="BQ13" s="172"/>
      <c r="BR13" s="172"/>
      <c r="BS13" s="172"/>
      <c r="BT13" s="172"/>
      <c r="BU13" s="172"/>
      <c r="BV13" s="172"/>
      <c r="BW13" s="172"/>
      <c r="BX13" s="172"/>
      <c r="BY13" s="172"/>
      <c r="BZ13" s="172"/>
      <c r="CA13" s="172"/>
      <c r="CF13" s="171"/>
      <c r="CG13" s="171"/>
    </row>
    <row r="14" spans="1:89" ht="15.75" customHeight="1" x14ac:dyDescent="0.2">
      <c r="A14" s="120"/>
      <c r="B14" s="320" t="s">
        <v>129</v>
      </c>
      <c r="C14" s="321"/>
      <c r="D14" s="321"/>
      <c r="E14" s="321"/>
      <c r="F14" s="321"/>
      <c r="G14" s="321"/>
      <c r="H14" s="321"/>
      <c r="I14" s="321"/>
      <c r="J14" s="321"/>
      <c r="K14" s="321"/>
      <c r="L14" s="321"/>
      <c r="M14" s="321"/>
      <c r="N14" s="321"/>
      <c r="O14" s="321"/>
      <c r="P14" s="321"/>
      <c r="Q14" s="321"/>
      <c r="R14" s="321"/>
      <c r="S14" s="321"/>
      <c r="T14" s="321"/>
      <c r="U14" s="321"/>
      <c r="V14" s="321"/>
      <c r="W14" s="322"/>
      <c r="X14" s="320" t="s">
        <v>103</v>
      </c>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21"/>
      <c r="BI14" s="321"/>
      <c r="BJ14" s="321"/>
      <c r="BK14" s="321"/>
      <c r="BL14" s="321"/>
      <c r="BM14" s="321"/>
      <c r="BN14" s="321"/>
      <c r="BO14" s="322"/>
      <c r="BP14" s="320" t="s">
        <v>127</v>
      </c>
      <c r="BQ14" s="321"/>
      <c r="BR14" s="321"/>
      <c r="BS14" s="321"/>
      <c r="BT14" s="321"/>
      <c r="BU14" s="321"/>
      <c r="BV14" s="321"/>
      <c r="BW14" s="321"/>
      <c r="BX14" s="321"/>
      <c r="BY14" s="321"/>
      <c r="BZ14" s="321"/>
      <c r="CA14" s="321"/>
      <c r="CB14" s="321"/>
      <c r="CC14" s="321"/>
      <c r="CD14" s="321"/>
      <c r="CE14" s="321"/>
      <c r="CF14" s="321"/>
      <c r="CG14" s="321"/>
      <c r="CH14" s="321"/>
      <c r="CI14" s="321"/>
      <c r="CJ14" s="321"/>
      <c r="CK14" s="322"/>
    </row>
    <row r="15" spans="1:89" ht="15.75" customHeight="1" x14ac:dyDescent="0.2">
      <c r="A15" s="121"/>
      <c r="B15" s="125">
        <v>2003</v>
      </c>
      <c r="C15" s="124">
        <v>2004</v>
      </c>
      <c r="D15" s="124">
        <v>2005</v>
      </c>
      <c r="E15" s="124">
        <v>2006</v>
      </c>
      <c r="F15" s="124">
        <v>2007</v>
      </c>
      <c r="G15" s="124">
        <v>2008</v>
      </c>
      <c r="H15" s="124">
        <v>2009</v>
      </c>
      <c r="I15" s="124">
        <v>2010</v>
      </c>
      <c r="J15" s="124">
        <v>2011</v>
      </c>
      <c r="K15" s="124">
        <v>2012</v>
      </c>
      <c r="L15" s="124">
        <v>2013</v>
      </c>
      <c r="M15" s="124">
        <v>2014</v>
      </c>
      <c r="N15" s="124">
        <v>2015</v>
      </c>
      <c r="O15" s="124">
        <v>2016</v>
      </c>
      <c r="P15" s="124">
        <v>2017</v>
      </c>
      <c r="Q15" s="124">
        <v>2018</v>
      </c>
      <c r="R15" s="256">
        <v>2019</v>
      </c>
      <c r="S15" s="124">
        <v>2020</v>
      </c>
      <c r="T15" s="256">
        <v>2021</v>
      </c>
      <c r="U15" s="257">
        <v>2022</v>
      </c>
      <c r="V15" s="124">
        <v>2023</v>
      </c>
      <c r="W15" s="124">
        <v>2024</v>
      </c>
      <c r="X15" s="319">
        <v>2003</v>
      </c>
      <c r="Y15" s="318"/>
      <c r="Z15" s="317">
        <v>2004</v>
      </c>
      <c r="AA15" s="318"/>
      <c r="AB15" s="317">
        <v>2005</v>
      </c>
      <c r="AC15" s="318"/>
      <c r="AD15" s="317">
        <v>2006</v>
      </c>
      <c r="AE15" s="318"/>
      <c r="AF15" s="317">
        <v>2007</v>
      </c>
      <c r="AG15" s="318"/>
      <c r="AH15" s="317">
        <v>2008</v>
      </c>
      <c r="AI15" s="318"/>
      <c r="AJ15" s="317">
        <v>2009</v>
      </c>
      <c r="AK15" s="318"/>
      <c r="AL15" s="317">
        <v>2010</v>
      </c>
      <c r="AM15" s="318"/>
      <c r="AN15" s="317">
        <v>2011</v>
      </c>
      <c r="AO15" s="318"/>
      <c r="AP15" s="317">
        <v>2012</v>
      </c>
      <c r="AQ15" s="318"/>
      <c r="AR15" s="317">
        <v>2013</v>
      </c>
      <c r="AS15" s="318"/>
      <c r="AT15" s="317">
        <v>2014</v>
      </c>
      <c r="AU15" s="318"/>
      <c r="AV15" s="317">
        <v>2015</v>
      </c>
      <c r="AW15" s="318"/>
      <c r="AX15" s="317">
        <v>2016</v>
      </c>
      <c r="AY15" s="318"/>
      <c r="AZ15" s="317">
        <v>2017</v>
      </c>
      <c r="BA15" s="318"/>
      <c r="BB15" s="317">
        <v>2018</v>
      </c>
      <c r="BC15" s="318"/>
      <c r="BD15" s="317">
        <v>2019</v>
      </c>
      <c r="BE15" s="318"/>
      <c r="BF15" s="317">
        <v>2020</v>
      </c>
      <c r="BG15" s="318"/>
      <c r="BH15" s="317">
        <v>2021</v>
      </c>
      <c r="BI15" s="318"/>
      <c r="BJ15" s="317">
        <v>2022</v>
      </c>
      <c r="BK15" s="318"/>
      <c r="BL15" s="317">
        <v>2023</v>
      </c>
      <c r="BM15" s="318"/>
      <c r="BN15" s="325">
        <v>2024</v>
      </c>
      <c r="BO15" s="326"/>
      <c r="BP15" s="122">
        <v>2003</v>
      </c>
      <c r="BQ15" s="123">
        <v>2004</v>
      </c>
      <c r="BR15" s="123">
        <v>2005</v>
      </c>
      <c r="BS15" s="123">
        <v>2006</v>
      </c>
      <c r="BT15" s="123">
        <v>2007</v>
      </c>
      <c r="BU15" s="123">
        <v>2008</v>
      </c>
      <c r="BV15" s="123">
        <v>2009</v>
      </c>
      <c r="BW15" s="123">
        <v>2010</v>
      </c>
      <c r="BX15" s="123">
        <v>2011</v>
      </c>
      <c r="BY15" s="123">
        <v>2012</v>
      </c>
      <c r="BZ15" s="123">
        <v>2013</v>
      </c>
      <c r="CA15" s="123">
        <v>2014</v>
      </c>
      <c r="CB15" s="123">
        <v>2015</v>
      </c>
      <c r="CC15" s="123">
        <v>2016</v>
      </c>
      <c r="CD15" s="123">
        <v>2017</v>
      </c>
      <c r="CE15" s="123">
        <v>2018</v>
      </c>
      <c r="CF15" s="123">
        <v>2019</v>
      </c>
      <c r="CG15" s="123">
        <v>2020</v>
      </c>
      <c r="CH15" s="123">
        <v>2021</v>
      </c>
      <c r="CI15" s="123">
        <v>2022</v>
      </c>
      <c r="CJ15" s="124">
        <v>2023</v>
      </c>
      <c r="CK15" s="279">
        <v>2024</v>
      </c>
    </row>
    <row r="16" spans="1:89" ht="15.75" customHeight="1" x14ac:dyDescent="0.2">
      <c r="A16" s="126" t="s">
        <v>40</v>
      </c>
      <c r="B16" s="174">
        <v>821681.63263000001</v>
      </c>
      <c r="C16" s="128">
        <v>918023.06447999994</v>
      </c>
      <c r="D16" s="128">
        <v>930641.03696000006</v>
      </c>
      <c r="E16" s="128">
        <v>985668.60826999997</v>
      </c>
      <c r="F16" s="128">
        <v>1150429.5536</v>
      </c>
      <c r="G16" s="128">
        <v>1260733.1845</v>
      </c>
      <c r="H16" s="128">
        <v>933372.18651000003</v>
      </c>
      <c r="I16" s="128">
        <v>1072221.12488</v>
      </c>
      <c r="J16" s="128">
        <v>1344725.94783</v>
      </c>
      <c r="K16" s="129">
        <v>1364883.8473100001</v>
      </c>
      <c r="L16" s="129">
        <v>1136530.7723000001</v>
      </c>
      <c r="M16" s="129">
        <v>1505825.18096</v>
      </c>
      <c r="N16" s="129">
        <v>1717282.47804</v>
      </c>
      <c r="O16" s="129">
        <v>2071372.85506</v>
      </c>
      <c r="P16" s="130">
        <v>2186833.08305</v>
      </c>
      <c r="Q16" s="130">
        <v>2492215.3716699998</v>
      </c>
      <c r="R16" s="247">
        <v>2448564.7536200001</v>
      </c>
      <c r="S16" s="130">
        <v>2533212.0736699998</v>
      </c>
      <c r="T16" s="247">
        <v>2302059.29904</v>
      </c>
      <c r="U16" s="265">
        <v>3209301.1068699998</v>
      </c>
      <c r="V16" s="265">
        <v>3511653.7673200001</v>
      </c>
      <c r="W16" s="264">
        <v>2865437.7180499998</v>
      </c>
      <c r="X16" s="127">
        <v>466167.73035000003</v>
      </c>
      <c r="Y16" s="131">
        <f>X16/B16</f>
        <v>0.56733376022768356</v>
      </c>
      <c r="Z16" s="128">
        <v>506634.74011000001</v>
      </c>
      <c r="AA16" s="131">
        <f>Z16/C16</f>
        <v>0.55187582939103552</v>
      </c>
      <c r="AB16" s="128">
        <v>537607.92169999995</v>
      </c>
      <c r="AC16" s="131">
        <f>AB16/D16</f>
        <v>0.57767485029043153</v>
      </c>
      <c r="AD16" s="175">
        <v>530086.58354999998</v>
      </c>
      <c r="AE16" s="176">
        <f>AD16/E16</f>
        <v>0.5377939188713573</v>
      </c>
      <c r="AF16" s="128">
        <v>553829.29772999999</v>
      </c>
      <c r="AG16" s="131">
        <f>AF16/F16</f>
        <v>0.4814108747440648</v>
      </c>
      <c r="AH16" s="134">
        <v>629609.08690999995</v>
      </c>
      <c r="AI16" s="131">
        <f>AH16/G16</f>
        <v>0.49939915491294024</v>
      </c>
      <c r="AJ16" s="177">
        <v>373229.60550000001</v>
      </c>
      <c r="AK16" s="137">
        <f>AJ16/H16</f>
        <v>0.39987221699368825</v>
      </c>
      <c r="AL16" s="134">
        <v>439209.79016999999</v>
      </c>
      <c r="AM16" s="131">
        <f>AL16/I16</f>
        <v>0.409626130262221</v>
      </c>
      <c r="AN16" s="134">
        <v>648276.44579999999</v>
      </c>
      <c r="AO16" s="131">
        <f>AN16/J16</f>
        <v>0.482088151006628</v>
      </c>
      <c r="AP16" s="134">
        <v>661831.04165000003</v>
      </c>
      <c r="AQ16" s="131">
        <f>AP16/K16</f>
        <v>0.48489916776023012</v>
      </c>
      <c r="AR16" s="134">
        <v>538602.83401999995</v>
      </c>
      <c r="AS16" s="138">
        <f>AR16/L16</f>
        <v>0.4739007927871835</v>
      </c>
      <c r="AT16" s="134">
        <v>538473.64411999995</v>
      </c>
      <c r="AU16" s="138">
        <f>AT16/M16</f>
        <v>0.35759373061932059</v>
      </c>
      <c r="AV16" s="134">
        <v>644930.08776000002</v>
      </c>
      <c r="AW16" s="131">
        <f>AV16/N16</f>
        <v>0.37555270959037756</v>
      </c>
      <c r="AX16" s="141">
        <v>883359.98539000005</v>
      </c>
      <c r="AY16" s="138">
        <f>AX16/O16</f>
        <v>0.42646111888166671</v>
      </c>
      <c r="AZ16" s="141">
        <v>725441.82122000004</v>
      </c>
      <c r="BA16" s="131">
        <f>AZ16/P16</f>
        <v>0.33173168397846736</v>
      </c>
      <c r="BB16" s="141">
        <v>737457.05894999998</v>
      </c>
      <c r="BC16" s="137">
        <f>BB16/Q16</f>
        <v>0.29590422534623884</v>
      </c>
      <c r="BD16" s="141">
        <v>914356.48886000004</v>
      </c>
      <c r="BE16" s="137">
        <f>BD16/R16</f>
        <v>0.37342548834299755</v>
      </c>
      <c r="BF16" s="141">
        <v>921710.55770999996</v>
      </c>
      <c r="BG16" s="137">
        <f>BF16/S16</f>
        <v>0.36385053083008112</v>
      </c>
      <c r="BH16" s="141">
        <v>874714.67186</v>
      </c>
      <c r="BI16" s="137">
        <f>BH16/T16</f>
        <v>0.37997052127404873</v>
      </c>
      <c r="BJ16" s="141">
        <v>1068447.4201499999</v>
      </c>
      <c r="BK16" s="137">
        <f>BJ16/U16</f>
        <v>0.33292214864564273</v>
      </c>
      <c r="BL16" s="141">
        <v>1230602.2307100003</v>
      </c>
      <c r="BM16" s="137">
        <f>BL16/V16</f>
        <v>0.35043381615869346</v>
      </c>
      <c r="BN16" s="141">
        <v>1525820.0759999999</v>
      </c>
      <c r="BO16" s="137">
        <f>BN16/W16</f>
        <v>0.53249109774347414</v>
      </c>
      <c r="BP16" s="142">
        <f>X16/$X$20</f>
        <v>0.43044893528594219</v>
      </c>
      <c r="BQ16" s="131">
        <f>Z16/$Z$20</f>
        <v>0.43888703298470699</v>
      </c>
      <c r="BR16" s="131">
        <f>AB16/$AB$20</f>
        <v>0.44223051246777589</v>
      </c>
      <c r="BS16" s="131">
        <f>AD16/$AD$20</f>
        <v>0.51319753606180951</v>
      </c>
      <c r="BT16" s="131">
        <f>AF16/$AF$20</f>
        <v>0.40265179406207485</v>
      </c>
      <c r="BU16" s="131">
        <f>AH16/$AH$20</f>
        <v>0.43253329688276015</v>
      </c>
      <c r="BV16" s="131">
        <f>AJ16/$AJ$20</f>
        <v>0.50995059666973763</v>
      </c>
      <c r="BW16" s="131">
        <f>AL16/$AL$20</f>
        <v>0.49668029414796261</v>
      </c>
      <c r="BX16" s="131">
        <f>AN16/AN$20</f>
        <v>0.45907932248695726</v>
      </c>
      <c r="BY16" s="131">
        <f>AP16/AP$20</f>
        <v>0.43737294855065806</v>
      </c>
      <c r="BZ16" s="131">
        <f>AR16/AR$20</f>
        <v>0.43213409557289173</v>
      </c>
      <c r="CA16" s="138">
        <f>AT16/AT$20</f>
        <v>0.43655065190996772</v>
      </c>
      <c r="CB16" s="131">
        <f>AV16/AV$20</f>
        <v>0.39963348019996775</v>
      </c>
      <c r="CC16" s="138">
        <f>AX16/AX$20</f>
        <v>0.45960659273894078</v>
      </c>
      <c r="CD16" s="131">
        <f>AZ16/AZ$20</f>
        <v>0.48884887933154325</v>
      </c>
      <c r="CE16" s="131">
        <f>BB16/BB$20</f>
        <v>0.47573317174748159</v>
      </c>
      <c r="CF16" s="131">
        <f>BD16/BD$20</f>
        <v>0.51718393918581418</v>
      </c>
      <c r="CG16" s="131">
        <f>BF16/BF$20</f>
        <v>0.538385773210452</v>
      </c>
      <c r="CH16" s="131">
        <f>BH16/BH$20</f>
        <v>0.518182883993487</v>
      </c>
      <c r="CI16" s="131">
        <f>BJ16/BJ$20</f>
        <v>0.53530283358256103</v>
      </c>
      <c r="CJ16" s="131">
        <f>BL16/BL$20</f>
        <v>0.59079622222276851</v>
      </c>
      <c r="CK16" s="131">
        <f>BN16/BN$20</f>
        <v>0.56608008160500067</v>
      </c>
    </row>
    <row r="17" spans="1:89" ht="15.75" customHeight="1" x14ac:dyDescent="0.2">
      <c r="A17" s="143" t="s">
        <v>41</v>
      </c>
      <c r="B17" s="174">
        <v>2349959.94961</v>
      </c>
      <c r="C17" s="128">
        <v>2823198.5749599999</v>
      </c>
      <c r="D17" s="128">
        <v>3281992.9981499999</v>
      </c>
      <c r="E17" s="128">
        <v>3309154.5816700002</v>
      </c>
      <c r="F17" s="128">
        <v>3314619.3936600001</v>
      </c>
      <c r="G17" s="128">
        <v>3298561.1312699998</v>
      </c>
      <c r="H17" s="128">
        <v>2812779.2814500001</v>
      </c>
      <c r="I17" s="128">
        <v>2843028.9087399999</v>
      </c>
      <c r="J17" s="128">
        <v>3171639.4590799999</v>
      </c>
      <c r="K17" s="129">
        <v>2941549.9266499998</v>
      </c>
      <c r="L17" s="129">
        <v>2512674.8594</v>
      </c>
      <c r="M17" s="129">
        <v>2682602.3601899999</v>
      </c>
      <c r="N17" s="129">
        <v>3113368.21826</v>
      </c>
      <c r="O17" s="129">
        <v>3621870.0063399998</v>
      </c>
      <c r="P17" s="130">
        <v>3583000.3008099999</v>
      </c>
      <c r="Q17" s="130">
        <v>3679452.9643899999</v>
      </c>
      <c r="R17" s="130">
        <v>3946494.06061</v>
      </c>
      <c r="S17" s="130">
        <v>4058823.6963300002</v>
      </c>
      <c r="T17" s="130">
        <v>3795147.7869799999</v>
      </c>
      <c r="U17" s="265">
        <v>4845402.8575999998</v>
      </c>
      <c r="V17" s="265">
        <v>5041561.7683800003</v>
      </c>
      <c r="W17" s="264">
        <v>4531088.2013600003</v>
      </c>
      <c r="X17" s="127">
        <v>409046.87530000001</v>
      </c>
      <c r="Y17" s="131">
        <f>X17/B17</f>
        <v>0.17406546667652167</v>
      </c>
      <c r="Z17" s="128">
        <v>450965.08211000002</v>
      </c>
      <c r="AA17" s="131">
        <f>Z17/C17</f>
        <v>0.15973551634297969</v>
      </c>
      <c r="AB17" s="128">
        <v>394404.19111000001</v>
      </c>
      <c r="AC17" s="131">
        <f>AB17/D17</f>
        <v>0.12017216104126929</v>
      </c>
      <c r="AD17" s="175">
        <v>376210.92063000001</v>
      </c>
      <c r="AE17" s="176">
        <f>AD17/E17</f>
        <v>0.11368792582670501</v>
      </c>
      <c r="AF17" s="128">
        <v>517872.25614999997</v>
      </c>
      <c r="AG17" s="131">
        <f>AF17/F17</f>
        <v>0.15623883005709618</v>
      </c>
      <c r="AH17" s="134">
        <v>568105.34166000003</v>
      </c>
      <c r="AI17" s="131">
        <f>AH17/G17</f>
        <v>0.17222822893122197</v>
      </c>
      <c r="AJ17" s="177">
        <v>184758.55308000001</v>
      </c>
      <c r="AK17" s="137">
        <f>AJ17/H17</f>
        <v>6.5685407418372393E-2</v>
      </c>
      <c r="AL17" s="134">
        <v>281064.56735999999</v>
      </c>
      <c r="AM17" s="131">
        <f>AL17/I17</f>
        <v>9.8860960047207125E-2</v>
      </c>
      <c r="AN17" s="134">
        <v>380464.04061000003</v>
      </c>
      <c r="AO17" s="131">
        <f>AN17/J17</f>
        <v>0.11995816218037643</v>
      </c>
      <c r="AP17" s="134">
        <v>314990.40285999997</v>
      </c>
      <c r="AQ17" s="131">
        <f>AP17/K17</f>
        <v>0.10708314008415575</v>
      </c>
      <c r="AR17" s="134">
        <v>313259.19078</v>
      </c>
      <c r="AS17" s="131">
        <f>AR17/L17</f>
        <v>0.12467159832004805</v>
      </c>
      <c r="AT17" s="134">
        <v>256710.84067999999</v>
      </c>
      <c r="AU17" s="131">
        <f>AT17/M17</f>
        <v>9.5694704697798741E-2</v>
      </c>
      <c r="AV17" s="134">
        <v>311034.78872999997</v>
      </c>
      <c r="AW17" s="131">
        <f>AV17/N17</f>
        <v>9.9902988315282271E-2</v>
      </c>
      <c r="AX17" s="134">
        <v>369411.97941000003</v>
      </c>
      <c r="AY17" s="131">
        <f>AX17/O17</f>
        <v>0.10199482001379201</v>
      </c>
      <c r="AZ17" s="134">
        <v>293582.70178</v>
      </c>
      <c r="BA17" s="131">
        <f>AZ17/P17</f>
        <v>8.1937671541258458E-2</v>
      </c>
      <c r="BB17" s="134">
        <v>326809.23982000002</v>
      </c>
      <c r="BC17" s="137">
        <f>BB17/Q17</f>
        <v>8.8820061836061615E-2</v>
      </c>
      <c r="BD17" s="134">
        <v>355282.60839000001</v>
      </c>
      <c r="BE17" s="137">
        <f>BD17/R17</f>
        <v>9.0024868385354881E-2</v>
      </c>
      <c r="BF17" s="134">
        <v>375158.41217999998</v>
      </c>
      <c r="BG17" s="137">
        <f>BF17/S17</f>
        <v>9.243032963447495E-2</v>
      </c>
      <c r="BH17" s="134">
        <v>383976.41714999999</v>
      </c>
      <c r="BI17" s="137">
        <f>BH17/T17</f>
        <v>0.10117561652468622</v>
      </c>
      <c r="BJ17" s="134">
        <v>557075.47973999998</v>
      </c>
      <c r="BK17" s="137">
        <f>BJ17/U17</f>
        <v>0.11496989953399411</v>
      </c>
      <c r="BL17" s="134">
        <v>429000.09596000001</v>
      </c>
      <c r="BM17" s="137">
        <f t="shared" ref="BM17:BM19" si="13">BL17/V17</f>
        <v>8.5092698586107005E-2</v>
      </c>
      <c r="BN17" s="134">
        <v>618891.11457000021</v>
      </c>
      <c r="BO17" s="137">
        <f t="shared" ref="BO17:BO19" si="14">BN17/W17</f>
        <v>0.13658774384136704</v>
      </c>
      <c r="BP17" s="142">
        <f>X17/$X$20</f>
        <v>0.37770480557015362</v>
      </c>
      <c r="BQ17" s="131">
        <f>Z17/$Z$20</f>
        <v>0.39066157765649845</v>
      </c>
      <c r="BR17" s="131">
        <f>AB17/$AB$20</f>
        <v>0.3244326590324012</v>
      </c>
      <c r="BS17" s="131">
        <f>AD17/$AD$20</f>
        <v>0.36422449369283039</v>
      </c>
      <c r="BT17" s="131">
        <f>AF17/$AF$20</f>
        <v>0.37650986303622663</v>
      </c>
      <c r="BU17" s="131">
        <f>AH17/$AH$20</f>
        <v>0.39028101962580475</v>
      </c>
      <c r="BV17" s="131">
        <f>AJ17/$AJ$20</f>
        <v>0.25243906966266483</v>
      </c>
      <c r="BW17" s="131">
        <f>AL17/$AL$20</f>
        <v>0.31784180388351896</v>
      </c>
      <c r="BX17" s="131">
        <f>AN17/AN$20</f>
        <v>0.26942699387812463</v>
      </c>
      <c r="BY17" s="131">
        <f>AP17/AP$20</f>
        <v>0.20816231423743739</v>
      </c>
      <c r="BZ17" s="131">
        <f>AR17/AR$20</f>
        <v>0.25133543408459774</v>
      </c>
      <c r="CA17" s="131">
        <f>AT17/AT$20</f>
        <v>0.20812027863379592</v>
      </c>
      <c r="CB17" s="131">
        <f>AV17/AV$20</f>
        <v>0.19273393727862134</v>
      </c>
      <c r="CC17" s="131">
        <f>AX17/AX$20</f>
        <v>0.19220270782201979</v>
      </c>
      <c r="CD17" s="131">
        <f>AZ17/AZ$20</f>
        <v>0.19783471335429945</v>
      </c>
      <c r="CE17" s="131">
        <f t="shared" ref="CE17:CE20" si="15">BB17/BB$20</f>
        <v>0.2108244735460498</v>
      </c>
      <c r="CF17" s="131">
        <f>BD17/BD$20</f>
        <v>0.2009571334266379</v>
      </c>
      <c r="CG17" s="131">
        <f>BF17/BF$20</f>
        <v>0.21913598594308842</v>
      </c>
      <c r="CH17" s="131">
        <f>BH17/BH$20</f>
        <v>0.22746846900507781</v>
      </c>
      <c r="CI17" s="131">
        <f>BJ17/BJ$20</f>
        <v>0.27910038173176693</v>
      </c>
      <c r="CJ17" s="131">
        <f t="shared" ref="CJ17:CJ19" si="16">BL17/BL$20</f>
        <v>0.20595740012606947</v>
      </c>
      <c r="CK17" s="131">
        <f t="shared" ref="CK17:CK19" si="17">BN17/BN$20</f>
        <v>0.22960894154626105</v>
      </c>
    </row>
    <row r="18" spans="1:89" ht="15.75" customHeight="1" x14ac:dyDescent="0.2">
      <c r="A18" s="143" t="s">
        <v>87</v>
      </c>
      <c r="B18" s="174">
        <v>5662312.1646400001</v>
      </c>
      <c r="C18" s="128">
        <v>6596145.6124499999</v>
      </c>
      <c r="D18" s="128">
        <v>7390296.3454299998</v>
      </c>
      <c r="E18" s="128">
        <v>7330088.2452400001</v>
      </c>
      <c r="F18" s="128">
        <v>7519957.5066799996</v>
      </c>
      <c r="G18" s="128">
        <v>7534813.9103800002</v>
      </c>
      <c r="H18" s="128">
        <v>7538181.0976099996</v>
      </c>
      <c r="I18" s="128">
        <v>9401475.8883299995</v>
      </c>
      <c r="J18" s="128">
        <v>11483592.027729999</v>
      </c>
      <c r="K18" s="129">
        <v>9858289.3541100007</v>
      </c>
      <c r="L18" s="129">
        <v>9001878.21624</v>
      </c>
      <c r="M18" s="129">
        <v>10210880.40411</v>
      </c>
      <c r="N18" s="129">
        <v>12066445.993380001</v>
      </c>
      <c r="O18" s="129">
        <v>12914924.148560001</v>
      </c>
      <c r="P18" s="130">
        <v>12789683.355799999</v>
      </c>
      <c r="Q18" s="130">
        <v>14587281.17203</v>
      </c>
      <c r="R18" s="130">
        <v>15115812.832699999</v>
      </c>
      <c r="S18" s="130">
        <v>16193868.95507</v>
      </c>
      <c r="T18" s="130">
        <v>17741294.926959999</v>
      </c>
      <c r="U18" s="265">
        <v>21347968.214600001</v>
      </c>
      <c r="V18" s="265">
        <v>22078354.002980001</v>
      </c>
      <c r="W18" s="264">
        <v>22914691.5953</v>
      </c>
      <c r="X18" s="127">
        <v>158635.70913999999</v>
      </c>
      <c r="Y18" s="131">
        <f>X18/B18</f>
        <v>2.8016065615500338E-2</v>
      </c>
      <c r="Z18" s="128">
        <v>139190.36949000001</v>
      </c>
      <c r="AA18" s="131">
        <f>Z18/C18</f>
        <v>2.1101773318539685E-2</v>
      </c>
      <c r="AB18" s="128">
        <v>228721.59484999999</v>
      </c>
      <c r="AC18" s="131">
        <f>AB18/D18</f>
        <v>3.0948907074807158E-2</v>
      </c>
      <c r="AD18" s="175">
        <v>70546.478010000006</v>
      </c>
      <c r="AE18" s="176">
        <f>AD18/E18</f>
        <v>9.6242331128566366E-3</v>
      </c>
      <c r="AF18" s="128">
        <v>238137.13058</v>
      </c>
      <c r="AG18" s="131">
        <f>AF18/F18</f>
        <v>3.16673505626145E-2</v>
      </c>
      <c r="AH18" s="134">
        <v>193689.28641</v>
      </c>
      <c r="AI18" s="131">
        <f>AH18/G18</f>
        <v>2.5705915064892657E-2</v>
      </c>
      <c r="AJ18" s="177">
        <v>147662.49531</v>
      </c>
      <c r="AK18" s="137">
        <f>AJ18/H18</f>
        <v>1.9588610753437163E-2</v>
      </c>
      <c r="AL18" s="134">
        <v>132696.43818999999</v>
      </c>
      <c r="AM18" s="131">
        <f>AL18/I18</f>
        <v>1.4114426263084432E-2</v>
      </c>
      <c r="AN18" s="134">
        <v>349831.34379999997</v>
      </c>
      <c r="AO18" s="131">
        <f>AN18/J18</f>
        <v>3.0463581687266917E-2</v>
      </c>
      <c r="AP18" s="134">
        <v>499436.64494000003</v>
      </c>
      <c r="AQ18" s="131">
        <f>AP18/K18</f>
        <v>5.066159320346799E-2</v>
      </c>
      <c r="AR18" s="134">
        <v>372566.36904999998</v>
      </c>
      <c r="AS18" s="131">
        <f>AR18/L18</f>
        <v>4.1387626015409198E-2</v>
      </c>
      <c r="AT18" s="134">
        <v>410390.52724999998</v>
      </c>
      <c r="AU18" s="131">
        <f>AT18/M18</f>
        <v>4.0191492898576403E-2</v>
      </c>
      <c r="AV18" s="134">
        <v>626881.03188000002</v>
      </c>
      <c r="AW18" s="131">
        <f>AV18/N18</f>
        <v>5.1952416827947927E-2</v>
      </c>
      <c r="AX18" s="134">
        <v>626830.36753000005</v>
      </c>
      <c r="AY18" s="131">
        <f>AX18/O18</f>
        <v>4.8535350290840919E-2</v>
      </c>
      <c r="AZ18" s="134">
        <v>419611.19321</v>
      </c>
      <c r="BA18" s="131">
        <f>AZ18/P18</f>
        <v>3.2808567775816776E-2</v>
      </c>
      <c r="BB18" s="134">
        <v>428915.98187000002</v>
      </c>
      <c r="BC18" s="137">
        <f>BB18/Q18</f>
        <v>2.9403421844806401E-2</v>
      </c>
      <c r="BD18" s="134">
        <v>416877.90541000001</v>
      </c>
      <c r="BE18" s="137">
        <f>BD18/R18</f>
        <v>2.7578927446638469E-2</v>
      </c>
      <c r="BF18" s="134">
        <v>331393.76948999998</v>
      </c>
      <c r="BG18" s="137">
        <f>BF18/S18</f>
        <v>2.046415037749498E-2</v>
      </c>
      <c r="BH18" s="134">
        <v>376404.64312999998</v>
      </c>
      <c r="BI18" s="137">
        <f>BH18/T18</f>
        <v>2.1216300426752308E-2</v>
      </c>
      <c r="BJ18" s="134">
        <v>316264.60407</v>
      </c>
      <c r="BK18" s="137">
        <f>BJ18/U18</f>
        <v>1.4814740254939333E-2</v>
      </c>
      <c r="BL18" s="134">
        <v>283276.9006099999</v>
      </c>
      <c r="BM18" s="137">
        <f t="shared" si="13"/>
        <v>1.2830526250814029E-2</v>
      </c>
      <c r="BN18" s="134">
        <v>488606.69046999887</v>
      </c>
      <c r="BO18" s="137">
        <f t="shared" si="14"/>
        <v>2.1322856929491308E-2</v>
      </c>
      <c r="BP18" s="142">
        <f>X18/$X$20</f>
        <v>0.14648069278921377</v>
      </c>
      <c r="BQ18" s="131">
        <f>Z18/$Z$20</f>
        <v>0.12057769325539666</v>
      </c>
      <c r="BR18" s="131">
        <f>AB18/$AB$20</f>
        <v>0.18814393170234142</v>
      </c>
      <c r="BS18" s="131">
        <f>AD18/$AD$20</f>
        <v>6.8298802150603174E-2</v>
      </c>
      <c r="BT18" s="131">
        <f>AF18/$AF$20</f>
        <v>0.17313338830907715</v>
      </c>
      <c r="BU18" s="131">
        <f>AH18/$AH$20</f>
        <v>0.13306203382951187</v>
      </c>
      <c r="BV18" s="131">
        <f>AJ18/$AJ$20</f>
        <v>0.20175403151151372</v>
      </c>
      <c r="BW18" s="131">
        <f>AL18/$AL$20</f>
        <v>0.15005973780112228</v>
      </c>
      <c r="BX18" s="131">
        <f>AN18/AN$20</f>
        <v>0.24773433823932681</v>
      </c>
      <c r="BY18" s="131">
        <f>AP18/AP$20</f>
        <v>0.33005414413181128</v>
      </c>
      <c r="BZ18" s="131">
        <f>AR18/AR$20</f>
        <v>0.29891901928670428</v>
      </c>
      <c r="CA18" s="131">
        <f t="shared" ref="CA18:CA19" si="18">AT18/AT$20</f>
        <v>0.33271127410785128</v>
      </c>
      <c r="CB18" s="131">
        <f t="shared" ref="CB18:CB19" si="19">AV18/AV$20</f>
        <v>0.38844931132253074</v>
      </c>
      <c r="CC18" s="131">
        <f t="shared" ref="CC18:CC19" si="20">AX18/AX$20</f>
        <v>0.32613586104261705</v>
      </c>
      <c r="CD18" s="131">
        <f t="shared" ref="CD18:CD19" si="21">AZ18/AZ$20</f>
        <v>0.28276073360467702</v>
      </c>
      <c r="CE18" s="131">
        <f t="shared" si="15"/>
        <v>0.27669348064649157</v>
      </c>
      <c r="CF18" s="131">
        <f>BD18/BD$20</f>
        <v>0.23579704404819574</v>
      </c>
      <c r="CG18" s="131">
        <f t="shared" ref="CG18:CG19" si="22">BF18/BF$20</f>
        <v>0.19357236318012963</v>
      </c>
      <c r="CH18" s="131">
        <f t="shared" ref="CH18:CH19" si="23">BH18/BH$20</f>
        <v>0.22298293352150411</v>
      </c>
      <c r="CI18" s="131">
        <f>BJ18/BJ$20</f>
        <v>0.15845172680258801</v>
      </c>
      <c r="CJ18" s="131">
        <f t="shared" si="16"/>
        <v>0.135997577890627</v>
      </c>
      <c r="CK18" s="131">
        <f t="shared" si="17"/>
        <v>0.18127334904328934</v>
      </c>
    </row>
    <row r="19" spans="1:89" ht="15.75" customHeight="1" x14ac:dyDescent="0.2">
      <c r="A19" s="145" t="s">
        <v>128</v>
      </c>
      <c r="B19" s="178">
        <f t="shared" ref="B19:L19" si="24">B20-B16-B17-B18</f>
        <v>49130.016060000286</v>
      </c>
      <c r="C19" s="147">
        <f t="shared" si="24"/>
        <v>57572.325370001607</v>
      </c>
      <c r="D19" s="147">
        <f t="shared" si="24"/>
        <v>54939.807719999924</v>
      </c>
      <c r="E19" s="147">
        <f t="shared" si="24"/>
        <v>56065.465539999306</v>
      </c>
      <c r="F19" s="147">
        <f t="shared" si="24"/>
        <v>65616.003430000506</v>
      </c>
      <c r="G19" s="147">
        <f t="shared" si="24"/>
        <v>64227.773850000463</v>
      </c>
      <c r="H19" s="147">
        <f t="shared" si="24"/>
        <v>26243.490950000472</v>
      </c>
      <c r="I19" s="147">
        <f t="shared" si="24"/>
        <v>31319.954980002716</v>
      </c>
      <c r="J19" s="147">
        <f t="shared" si="24"/>
        <v>33551.116840001196</v>
      </c>
      <c r="K19" s="147">
        <f t="shared" si="24"/>
        <v>36938.014340000227</v>
      </c>
      <c r="L19" s="147">
        <f t="shared" si="24"/>
        <v>21950.541619999334</v>
      </c>
      <c r="M19" s="147">
        <f t="shared" ref="M19:R19" si="25">M20-M16-M17-M18</f>
        <v>27898.450340000913</v>
      </c>
      <c r="N19" s="147">
        <f t="shared" si="25"/>
        <v>30958.038780001923</v>
      </c>
      <c r="O19" s="147">
        <f t="shared" si="25"/>
        <v>42389.212929999456</v>
      </c>
      <c r="P19" s="147">
        <f t="shared" si="25"/>
        <v>45344.260340001434</v>
      </c>
      <c r="Q19" s="147">
        <f t="shared" si="25"/>
        <v>56966.211720000952</v>
      </c>
      <c r="R19" s="147">
        <f t="shared" si="25"/>
        <v>81435.20850000158</v>
      </c>
      <c r="S19" s="147">
        <f t="shared" ref="S19:W19" si="26">S20-S16-S17-S18</f>
        <v>83726.327890001237</v>
      </c>
      <c r="T19" s="147">
        <f t="shared" si="26"/>
        <v>52946.653820000589</v>
      </c>
      <c r="U19" s="147">
        <f t="shared" si="26"/>
        <v>54180.671659998596</v>
      </c>
      <c r="V19" s="147">
        <f t="shared" si="26"/>
        <v>140076.256219998</v>
      </c>
      <c r="W19" s="147">
        <f t="shared" si="26"/>
        <v>62095.940400000662</v>
      </c>
      <c r="X19" s="179">
        <v>49130.016060000286</v>
      </c>
      <c r="Y19" s="148">
        <f>X19/B19</f>
        <v>1</v>
      </c>
      <c r="Z19" s="151">
        <v>57572.325370001607</v>
      </c>
      <c r="AA19" s="148">
        <f>Z19/C19</f>
        <v>1</v>
      </c>
      <c r="AB19" s="151">
        <v>54939.807719999924</v>
      </c>
      <c r="AC19" s="148">
        <f>AB19/D19</f>
        <v>1</v>
      </c>
      <c r="AD19" s="180">
        <v>56065.465539999306</v>
      </c>
      <c r="AE19" s="181">
        <f>AD19/E19</f>
        <v>1</v>
      </c>
      <c r="AF19" s="151">
        <v>65616.003430000506</v>
      </c>
      <c r="AG19" s="148">
        <f>AF19/F19</f>
        <v>1</v>
      </c>
      <c r="AH19" s="151">
        <v>64227.773849998601</v>
      </c>
      <c r="AI19" s="148">
        <f>AH19/G19</f>
        <v>0.99999999999997102</v>
      </c>
      <c r="AJ19" s="182">
        <v>26243</v>
      </c>
      <c r="AK19" s="154">
        <f>AJ19/H19</f>
        <v>0.99998129250405721</v>
      </c>
      <c r="AL19" s="151">
        <v>31319.954980002716</v>
      </c>
      <c r="AM19" s="154">
        <f>AL19/I19</f>
        <v>1</v>
      </c>
      <c r="AN19" s="151">
        <v>33551.116840001196</v>
      </c>
      <c r="AO19" s="154">
        <f>AN19/J19</f>
        <v>1</v>
      </c>
      <c r="AP19" s="151">
        <v>36938.014340000227</v>
      </c>
      <c r="AQ19" s="154">
        <f>AP19/K19</f>
        <v>1</v>
      </c>
      <c r="AR19" s="151">
        <v>21950.541619</v>
      </c>
      <c r="AS19" s="148">
        <f>AR19/L19</f>
        <v>0.99999999995447331</v>
      </c>
      <c r="AT19" s="151">
        <v>27898.450340000913</v>
      </c>
      <c r="AU19" s="148">
        <f>AT19/M19</f>
        <v>1</v>
      </c>
      <c r="AV19" s="151">
        <v>30958.038780001923</v>
      </c>
      <c r="AW19" s="148">
        <f>AV19/N19</f>
        <v>1</v>
      </c>
      <c r="AX19" s="151">
        <v>42389.212929999456</v>
      </c>
      <c r="AY19" s="148">
        <f>AX19/O19</f>
        <v>1</v>
      </c>
      <c r="AZ19" s="183">
        <v>45344</v>
      </c>
      <c r="BA19" s="148">
        <f>AZ19/P19</f>
        <v>0.99999425858974256</v>
      </c>
      <c r="BB19" s="151">
        <f>Q19</f>
        <v>56966.211720000952</v>
      </c>
      <c r="BC19" s="148">
        <f>BB19/Q19</f>
        <v>1</v>
      </c>
      <c r="BD19" s="151">
        <f>R19</f>
        <v>81435.20850000158</v>
      </c>
      <c r="BE19" s="148">
        <f>BD19/R19</f>
        <v>1</v>
      </c>
      <c r="BF19" s="151">
        <v>83726.327890001237</v>
      </c>
      <c r="BG19" s="148">
        <f>BF19/S19</f>
        <v>1</v>
      </c>
      <c r="BH19" s="151">
        <v>52946.653820000589</v>
      </c>
      <c r="BI19" s="148">
        <f>BH19/T19</f>
        <v>1</v>
      </c>
      <c r="BJ19" s="151">
        <v>54180.671659998596</v>
      </c>
      <c r="BK19" s="154">
        <f>BJ19/U19</f>
        <v>1</v>
      </c>
      <c r="BL19" s="151">
        <f>V19</f>
        <v>140076.256219998</v>
      </c>
      <c r="BM19" s="148">
        <f t="shared" si="13"/>
        <v>1</v>
      </c>
      <c r="BN19" s="151">
        <f>W19</f>
        <v>62095.940400000662</v>
      </c>
      <c r="BO19" s="280">
        <f t="shared" si="14"/>
        <v>1</v>
      </c>
      <c r="BP19" s="156">
        <f>X19/$X$20</f>
        <v>4.5365566354690433E-2</v>
      </c>
      <c r="BQ19" s="148">
        <f>Z19/$Z$20</f>
        <v>4.9873696103398021E-2</v>
      </c>
      <c r="BR19" s="148">
        <f>AB19/$AB$20</f>
        <v>4.5192896797481549E-2</v>
      </c>
      <c r="BS19" s="148">
        <f>AD19/$AD$20</f>
        <v>5.4279168094757059E-2</v>
      </c>
      <c r="BT19" s="148">
        <f>AF19/$AF$20</f>
        <v>4.7704954592621245E-2</v>
      </c>
      <c r="BU19" s="148">
        <f>AH19/$AH$20</f>
        <v>4.4123649661923246E-2</v>
      </c>
      <c r="BV19" s="148">
        <f>AJ19/$AJ$20</f>
        <v>3.5856302156083715E-2</v>
      </c>
      <c r="BW19" s="148">
        <f>AL19/$AL$20</f>
        <v>3.5418164167396196E-2</v>
      </c>
      <c r="BX19" s="148">
        <f>AN19/AN$20</f>
        <v>2.3759345395591252E-2</v>
      </c>
      <c r="BY19" s="148">
        <f>AP19/AP$20</f>
        <v>2.4410593080093235E-2</v>
      </c>
      <c r="BZ19" s="148">
        <f>AR19/AR$20</f>
        <v>1.7611451055806096E-2</v>
      </c>
      <c r="CA19" s="148">
        <f t="shared" si="18"/>
        <v>2.2617795348385008E-2</v>
      </c>
      <c r="CB19" s="148">
        <f t="shared" si="19"/>
        <v>1.9183271198880268E-2</v>
      </c>
      <c r="CC19" s="148">
        <f t="shared" si="20"/>
        <v>2.2054838396422399E-2</v>
      </c>
      <c r="CD19" s="148">
        <f t="shared" si="21"/>
        <v>3.0555673709480344E-2</v>
      </c>
      <c r="CE19" s="148">
        <f t="shared" si="15"/>
        <v>3.6748874059977038E-2</v>
      </c>
      <c r="CF19" s="148">
        <f>BD19/BD$20</f>
        <v>4.6061883339352093E-2</v>
      </c>
      <c r="CG19" s="148">
        <f t="shared" si="22"/>
        <v>4.8905877666330103E-2</v>
      </c>
      <c r="CH19" s="148">
        <f t="shared" si="23"/>
        <v>3.1365713479931064E-2</v>
      </c>
      <c r="CI19" s="148">
        <f>BJ19/BJ$20</f>
        <v>2.7145057883084082E-2</v>
      </c>
      <c r="CJ19" s="148">
        <f t="shared" si="16"/>
        <v>6.7248799760534106E-2</v>
      </c>
      <c r="CK19" s="148">
        <f t="shared" si="17"/>
        <v>2.3037627805450135E-2</v>
      </c>
    </row>
    <row r="20" spans="1:89" ht="15.75" customHeight="1" thickBot="1" x14ac:dyDescent="0.25">
      <c r="A20" s="157" t="s">
        <v>0</v>
      </c>
      <c r="B20" s="158">
        <v>8883083.7629400007</v>
      </c>
      <c r="C20" s="111">
        <v>10394939.577260001</v>
      </c>
      <c r="D20" s="111">
        <v>11657870.18826</v>
      </c>
      <c r="E20" s="111">
        <v>11680976.90072</v>
      </c>
      <c r="F20" s="111">
        <v>12050622.45737</v>
      </c>
      <c r="G20" s="159">
        <v>12158336</v>
      </c>
      <c r="H20" s="159">
        <v>11310576.05652</v>
      </c>
      <c r="I20" s="159">
        <v>13348045.87693</v>
      </c>
      <c r="J20" s="111">
        <v>16033508.551480001</v>
      </c>
      <c r="K20" s="160">
        <v>14201661.142410001</v>
      </c>
      <c r="L20" s="160">
        <v>12673034.389559999</v>
      </c>
      <c r="M20" s="160">
        <v>14427206.3956</v>
      </c>
      <c r="N20" s="160">
        <v>16928054.728460003</v>
      </c>
      <c r="O20" s="160">
        <v>18650556.222890001</v>
      </c>
      <c r="P20" s="161">
        <v>18604861</v>
      </c>
      <c r="Q20" s="161">
        <v>20815915.719810002</v>
      </c>
      <c r="R20" s="184">
        <v>21592306.85543</v>
      </c>
      <c r="S20" s="162">
        <v>22869631.052960001</v>
      </c>
      <c r="T20" s="162">
        <v>23891448.6668</v>
      </c>
      <c r="U20" s="269">
        <v>29456852.850729998</v>
      </c>
      <c r="V20" s="269">
        <v>30771645.7949</v>
      </c>
      <c r="W20" s="277">
        <v>30373313.455109999</v>
      </c>
      <c r="X20" s="158">
        <f>SUM(X16:X19)</f>
        <v>1082980.3308500003</v>
      </c>
      <c r="Y20" s="163">
        <f>X20/B20</f>
        <v>0.12191490700202182</v>
      </c>
      <c r="Z20" s="159">
        <f>SUM(Z16:Z19)</f>
        <v>1154362.5170800015</v>
      </c>
      <c r="AA20" s="163">
        <f>Z20/C20</f>
        <v>0.11105043069276596</v>
      </c>
      <c r="AB20" s="159">
        <f>SUM(AB16:AB19)</f>
        <v>1215673.5153799998</v>
      </c>
      <c r="AC20" s="163">
        <f>AB20/D20</f>
        <v>0.10427921187561667</v>
      </c>
      <c r="AD20" s="159">
        <f>SUM(AD16:AD19)</f>
        <v>1032909.4477299992</v>
      </c>
      <c r="AE20" s="163">
        <f>AD20/E20</f>
        <v>8.8426632165185773E-2</v>
      </c>
      <c r="AF20" s="159">
        <f>SUM(AF16:AF19)</f>
        <v>1375454.6878900006</v>
      </c>
      <c r="AG20" s="163">
        <f>AF20/F20</f>
        <v>0.11413972122649904</v>
      </c>
      <c r="AH20" s="166">
        <v>1455631.4888299985</v>
      </c>
      <c r="AI20" s="163">
        <f>AH20/G20</f>
        <v>0.11972292004678918</v>
      </c>
      <c r="AJ20" s="185">
        <f>SUM(AJ16:AJ19)</f>
        <v>731893.65389000007</v>
      </c>
      <c r="AK20" s="168">
        <f>AJ20/H20</f>
        <v>6.4708786734880647E-2</v>
      </c>
      <c r="AL20" s="166">
        <f>SUM(AL16:AL19)</f>
        <v>884290.75070000265</v>
      </c>
      <c r="AM20" s="163">
        <f>AL20/I20</f>
        <v>6.6248704780702036E-2</v>
      </c>
      <c r="AN20" s="166">
        <f>SUM(AN16:AN19)</f>
        <v>1412122.9470500012</v>
      </c>
      <c r="AO20" s="163">
        <f>AN20/J20</f>
        <v>8.8073233785106425E-2</v>
      </c>
      <c r="AP20" s="166">
        <f>SUM(AP16:AP19)</f>
        <v>1513196.1037900003</v>
      </c>
      <c r="AQ20" s="163">
        <f>AP20/K20</f>
        <v>0.10655064140850309</v>
      </c>
      <c r="AR20" s="166">
        <f>SUM(AR16:AR19)</f>
        <v>1246378.9354690001</v>
      </c>
      <c r="AS20" s="163">
        <f>AR20/L20</f>
        <v>9.8348895549100909E-2</v>
      </c>
      <c r="AT20" s="166">
        <f>SUM(AT16:AT19)</f>
        <v>1233473.4623900009</v>
      </c>
      <c r="AU20" s="163">
        <f>AT20/M20</f>
        <v>8.5496348258120497E-2</v>
      </c>
      <c r="AV20" s="166">
        <f>SUM(AV16:AV19)</f>
        <v>1613803.9471500018</v>
      </c>
      <c r="AW20" s="163">
        <f>AV20/N20</f>
        <v>9.5333100763008605E-2</v>
      </c>
      <c r="AX20" s="166">
        <f>SUM(AX16:AX19)</f>
        <v>1921991.5452599996</v>
      </c>
      <c r="AY20" s="163">
        <f>AX20/O20</f>
        <v>0.10305277345568502</v>
      </c>
      <c r="AZ20" s="166">
        <f>SUM(AZ16:AZ19)</f>
        <v>1483979.71621</v>
      </c>
      <c r="BA20" s="163">
        <f>AZ20/P20</f>
        <v>7.9763010119237115E-2</v>
      </c>
      <c r="BB20" s="166">
        <f>SUM(BB16:BB19)</f>
        <v>1550148.492360001</v>
      </c>
      <c r="BC20" s="163">
        <f>BB20/Q20</f>
        <v>7.4469387425736083E-2</v>
      </c>
      <c r="BD20" s="166">
        <f>SUM(BD16:BD19)</f>
        <v>1767952.2111600018</v>
      </c>
      <c r="BE20" s="163">
        <f>BD20/R20</f>
        <v>8.1878801695308437E-2</v>
      </c>
      <c r="BF20" s="166">
        <f>SUM(BF16:BF19)</f>
        <v>1711989.0672700009</v>
      </c>
      <c r="BG20" s="163">
        <f>BF20/S20</f>
        <v>7.485862204359521E-2</v>
      </c>
      <c r="BH20" s="166">
        <f>SUM(BH16:BH19)</f>
        <v>1688042.3859600006</v>
      </c>
      <c r="BI20" s="168">
        <f>BH20/T20</f>
        <v>7.0654668517683303E-2</v>
      </c>
      <c r="BJ20" s="166">
        <f>SUM(BJ16:BJ19)</f>
        <v>1995968.1756199985</v>
      </c>
      <c r="BK20" s="168">
        <f>BJ20/U20</f>
        <v>6.7759043565665047E-2</v>
      </c>
      <c r="BL20" s="166">
        <v>2082955.4835000001</v>
      </c>
      <c r="BM20" s="168">
        <f>BL20/V20</f>
        <v>6.7690740280301254E-2</v>
      </c>
      <c r="BN20" s="166">
        <v>2695413.8214399964</v>
      </c>
      <c r="BO20" s="168">
        <f>BN20/W20</f>
        <v>8.8742830953351934E-2</v>
      </c>
      <c r="BP20" s="170">
        <f>SUM(BP16:BP19)</f>
        <v>1</v>
      </c>
      <c r="BQ20" s="163">
        <f>SUM(BQ16:BQ19)</f>
        <v>1.0000000000000002</v>
      </c>
      <c r="BR20" s="163">
        <f>SUM(BR16:BR19)</f>
        <v>1</v>
      </c>
      <c r="BS20" s="163">
        <f>SUM(BS16:BS19)</f>
        <v>1</v>
      </c>
      <c r="BT20" s="163">
        <f>SUM(BT16:BT19)</f>
        <v>0.99999999999999989</v>
      </c>
      <c r="BU20" s="163">
        <f>AH20/$AH$20</f>
        <v>1</v>
      </c>
      <c r="BV20" s="163">
        <f>AJ20/$AJ$20</f>
        <v>1</v>
      </c>
      <c r="BW20" s="163">
        <f>AL20/$AL$20</f>
        <v>1</v>
      </c>
      <c r="BX20" s="163">
        <f>AN20/AN$20</f>
        <v>1</v>
      </c>
      <c r="BY20" s="163">
        <f>AP20/AP$20</f>
        <v>1</v>
      </c>
      <c r="BZ20" s="163">
        <f>AR20/AR$20</f>
        <v>1</v>
      </c>
      <c r="CA20" s="163">
        <f>AT20/AT$20</f>
        <v>1</v>
      </c>
      <c r="CB20" s="163">
        <f>AV20/AV$20</f>
        <v>1</v>
      </c>
      <c r="CC20" s="163">
        <f>AX20/AX$20</f>
        <v>1</v>
      </c>
      <c r="CD20" s="163">
        <f>AZ20/AZ$20</f>
        <v>1</v>
      </c>
      <c r="CE20" s="163">
        <f t="shared" si="15"/>
        <v>1</v>
      </c>
      <c r="CF20" s="163">
        <f>BD20/BD$20</f>
        <v>1</v>
      </c>
      <c r="CG20" s="163">
        <f>BF20/BF$20</f>
        <v>1</v>
      </c>
      <c r="CH20" s="163">
        <f>BH20/BH$20</f>
        <v>1</v>
      </c>
      <c r="CI20" s="163">
        <f>BJ20/BJ$20</f>
        <v>1</v>
      </c>
      <c r="CJ20" s="163">
        <f>BL20/BL$20</f>
        <v>1</v>
      </c>
      <c r="CK20" s="163">
        <f>BN20/BN$20</f>
        <v>1</v>
      </c>
    </row>
    <row r="21" spans="1:89" ht="36" customHeight="1" x14ac:dyDescent="0.2">
      <c r="A21" s="186" t="s">
        <v>130</v>
      </c>
      <c r="B21" s="187"/>
      <c r="C21" s="187"/>
      <c r="D21" s="187"/>
      <c r="E21" s="187"/>
      <c r="F21" s="187"/>
      <c r="G21" s="187"/>
      <c r="H21" s="187"/>
      <c r="I21" s="187"/>
      <c r="J21" s="187"/>
      <c r="K21" s="187"/>
      <c r="L21" s="187"/>
      <c r="M21" s="187"/>
      <c r="N21" s="187"/>
      <c r="O21" s="187"/>
      <c r="P21" s="187"/>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c r="BF21" s="188"/>
      <c r="BG21" s="188"/>
      <c r="BH21" s="188"/>
      <c r="BI21" s="188"/>
      <c r="BJ21" s="188"/>
      <c r="BK21" s="188"/>
      <c r="BL21" s="188"/>
      <c r="BM21" s="188"/>
      <c r="BN21" s="188"/>
      <c r="BO21" s="188"/>
      <c r="BP21" s="188"/>
      <c r="BQ21" s="188"/>
      <c r="BR21" s="188"/>
      <c r="BS21" s="188"/>
      <c r="BT21" s="188"/>
      <c r="BU21" s="188"/>
      <c r="BV21" s="188"/>
      <c r="BW21" s="188"/>
      <c r="BX21" s="189"/>
      <c r="BY21" s="189"/>
      <c r="BZ21" s="189"/>
      <c r="CA21" s="189"/>
      <c r="CB21" s="189"/>
      <c r="CC21" s="189"/>
    </row>
    <row r="22" spans="1:89" ht="15.75" customHeight="1" x14ac:dyDescent="0.2">
      <c r="A22" s="190" t="s">
        <v>131</v>
      </c>
      <c r="B22" s="191"/>
      <c r="C22" s="191"/>
      <c r="D22" s="191"/>
      <c r="E22" s="191"/>
      <c r="F22" s="191"/>
      <c r="G22" s="191"/>
      <c r="H22" s="191"/>
      <c r="I22" s="191"/>
      <c r="J22" s="192"/>
      <c r="K22" s="189"/>
      <c r="L22" s="189"/>
      <c r="M22" s="189"/>
      <c r="N22" s="189"/>
      <c r="O22" s="189"/>
      <c r="P22" s="193"/>
      <c r="Q22" s="193"/>
      <c r="R22" s="193"/>
      <c r="S22" s="193"/>
      <c r="T22" s="193"/>
      <c r="U22" s="193"/>
      <c r="V22" s="193"/>
      <c r="W22" s="193"/>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93"/>
      <c r="AX22" s="193"/>
      <c r="AY22" s="193"/>
      <c r="AZ22" s="193"/>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row>
    <row r="23" spans="1:89" ht="72.75" customHeight="1" x14ac:dyDescent="0.2">
      <c r="A23" s="194" t="s">
        <v>132</v>
      </c>
      <c r="B23" s="195"/>
      <c r="C23" s="195"/>
      <c r="D23" s="195"/>
      <c r="E23" s="195"/>
      <c r="F23" s="195"/>
      <c r="G23" s="172"/>
      <c r="H23" s="172"/>
      <c r="I23" s="172"/>
      <c r="J23" s="172"/>
      <c r="K23" s="172"/>
      <c r="L23" s="172"/>
      <c r="M23" s="172"/>
      <c r="N23" s="172"/>
      <c r="O23" s="172"/>
      <c r="P23" s="172"/>
      <c r="Q23" s="172"/>
      <c r="R23" s="172"/>
      <c r="S23" s="172"/>
      <c r="T23" s="172"/>
      <c r="U23" s="172"/>
      <c r="V23" s="172"/>
      <c r="W23" s="172"/>
      <c r="X23" s="173"/>
      <c r="Y23" s="172"/>
      <c r="Z23" s="173"/>
      <c r="AA23" s="172"/>
      <c r="AB23" s="173"/>
      <c r="AC23" s="172"/>
      <c r="AD23" s="173"/>
      <c r="AE23" s="172"/>
      <c r="AF23" s="173"/>
      <c r="AG23" s="172"/>
      <c r="AH23" s="173"/>
      <c r="AI23" s="173"/>
      <c r="AJ23" s="173"/>
      <c r="AK23" s="173"/>
      <c r="AL23" s="173"/>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2"/>
      <c r="BY23" s="172"/>
      <c r="BZ23" s="172"/>
      <c r="CA23" s="172"/>
    </row>
    <row r="24" spans="1:89" ht="25.5" customHeight="1" x14ac:dyDescent="0.2">
      <c r="A24" s="194" t="s">
        <v>133</v>
      </c>
      <c r="B24" s="195"/>
      <c r="C24" s="195"/>
      <c r="D24" s="195"/>
      <c r="E24" s="195"/>
      <c r="F24" s="195"/>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3"/>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2"/>
      <c r="BY24" s="172"/>
      <c r="BZ24" s="172"/>
      <c r="CA24" s="172"/>
    </row>
    <row r="25" spans="1:89" ht="25.5" customHeight="1" x14ac:dyDescent="0.2">
      <c r="A25" s="196" t="s">
        <v>134</v>
      </c>
      <c r="AL25" s="119"/>
      <c r="AM25" s="197"/>
      <c r="AN25" s="197"/>
      <c r="AO25" s="197"/>
      <c r="AP25" s="198"/>
      <c r="AQ25" s="197"/>
      <c r="AR25" s="197"/>
      <c r="AS25" s="197"/>
      <c r="AT25" s="197"/>
      <c r="AU25" s="197"/>
      <c r="AV25" s="197"/>
      <c r="AW25" s="197"/>
      <c r="AX25" s="197"/>
      <c r="AY25" s="197"/>
      <c r="AZ25" s="198"/>
      <c r="BA25" s="197"/>
      <c r="BB25" s="197"/>
      <c r="BC25" s="197"/>
      <c r="BD25" s="197"/>
      <c r="BE25" s="197"/>
      <c r="BF25" s="197"/>
      <c r="BG25" s="197"/>
      <c r="BH25" s="197"/>
      <c r="BI25" s="197"/>
      <c r="BJ25" s="197"/>
      <c r="BK25" s="197"/>
      <c r="BL25" s="197"/>
      <c r="BM25" s="197"/>
      <c r="BN25" s="197"/>
      <c r="BO25" s="197"/>
      <c r="BP25" s="197"/>
      <c r="BQ25" s="197"/>
      <c r="BR25" s="197"/>
      <c r="BS25" s="197"/>
      <c r="BT25" s="197"/>
    </row>
    <row r="26" spans="1:89" x14ac:dyDescent="0.2">
      <c r="A26" s="196"/>
      <c r="AV26" s="199"/>
      <c r="AW26" s="200"/>
    </row>
  </sheetData>
  <mergeCells count="50">
    <mergeCell ref="AZ15:BA15"/>
    <mergeCell ref="AR15:AS15"/>
    <mergeCell ref="AT15:AU15"/>
    <mergeCell ref="AV15:AW15"/>
    <mergeCell ref="AX15:AY15"/>
    <mergeCell ref="Z15:AA15"/>
    <mergeCell ref="AP15:AQ15"/>
    <mergeCell ref="AN6:AO6"/>
    <mergeCell ref="AP6:AQ6"/>
    <mergeCell ref="AF6:AG6"/>
    <mergeCell ref="Z6:AA6"/>
    <mergeCell ref="AD6:AE6"/>
    <mergeCell ref="AJ6:AK6"/>
    <mergeCell ref="AB6:AC6"/>
    <mergeCell ref="AH6:AI6"/>
    <mergeCell ref="AN15:AO15"/>
    <mergeCell ref="AB15:AC15"/>
    <mergeCell ref="AH15:AI15"/>
    <mergeCell ref="AD15:AE15"/>
    <mergeCell ref="AF15:AG15"/>
    <mergeCell ref="AJ15:AK15"/>
    <mergeCell ref="AL15:AM15"/>
    <mergeCell ref="AT6:AU6"/>
    <mergeCell ref="AV6:AW6"/>
    <mergeCell ref="AL6:AM6"/>
    <mergeCell ref="BL15:BM15"/>
    <mergeCell ref="BH15:BI15"/>
    <mergeCell ref="BF6:BG6"/>
    <mergeCell ref="BD15:BE15"/>
    <mergeCell ref="BB6:BC6"/>
    <mergeCell ref="BD6:BE6"/>
    <mergeCell ref="BJ15:BK15"/>
    <mergeCell ref="BF15:BG15"/>
    <mergeCell ref="BB15:BC15"/>
    <mergeCell ref="AR6:AS6"/>
    <mergeCell ref="X15:Y15"/>
    <mergeCell ref="BP14:CK14"/>
    <mergeCell ref="BP5:CK5"/>
    <mergeCell ref="B5:W5"/>
    <mergeCell ref="B14:W14"/>
    <mergeCell ref="BN6:BO6"/>
    <mergeCell ref="X6:Y6"/>
    <mergeCell ref="BL6:BM6"/>
    <mergeCell ref="BJ6:BK6"/>
    <mergeCell ref="BH6:BI6"/>
    <mergeCell ref="AX6:AY6"/>
    <mergeCell ref="AZ6:BA6"/>
    <mergeCell ref="BN15:BO15"/>
    <mergeCell ref="X5:BO5"/>
    <mergeCell ref="X14:BO14"/>
  </mergeCells>
  <pageMargins left="0.78740157480314965" right="0.78740157480314965" top="0.98425196850393704" bottom="0.98425196850393704" header="0.51181102362204722" footer="0.51181102362204722"/>
  <pageSetup paperSize="9" scale="44" fitToWidth="3" orientation="landscape" r:id="rId1"/>
  <headerFooter alignWithMargins="0"/>
  <ignoredErrors>
    <ignoredError sqref="AJ11 AJ20 AL11 AL20 X20 X11 Z20 Z11 AB11 AB20 AD11 AD20 AF11 AF20 AN20 AN11 AP20 AP11 AR11 AR20 AT11 AT20 AV11 AX11 AV20 AX20 AZ11 AZ20 BB11 BD11 BD20 BF11 BF20 BH11 BH20 BJ20 BJ11" formulaRange="1"/>
    <ignoredError sqref="AK20 AK11 AM11 AM20 Y11 Y20 AA20 AA11 AC11 AC20 AE11 AE20 AO20 AQ20 AO11 AQ11 AS11 AS20 AU11 AU20 CA7 CA11 AW11 AY11 AW20 AY20 BA20 BC11 BC20 BE11 BE20 BG11 BG20 BK11 BK20 BM11 BM20" formula="1"/>
    <ignoredError sqref="BA7:BA10 BA16:BA19 CD7 CD8:CD11 CD16:CD20 CG7:CG11 CG16:CG20 BI7:BI10 BI16:BI19 CH7:CH11 CH16:CH20 CK7:CK11 CK16:CK20" evalError="1"/>
    <ignoredError sqref="BA11 BI11 BI20" evalError="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21"/>
  <sheetViews>
    <sheetView workbookViewId="0">
      <pane xSplit="1" topLeftCell="B1" activePane="topRight" state="frozen"/>
      <selection pane="topRight"/>
    </sheetView>
  </sheetViews>
  <sheetFormatPr baseColWidth="10" defaultColWidth="11.42578125" defaultRowHeight="12.75" x14ac:dyDescent="0.2"/>
  <cols>
    <col min="1" max="1" width="61.5703125" style="83" customWidth="1"/>
    <col min="2" max="35" width="13.28515625" style="83" customWidth="1"/>
    <col min="36" max="16384" width="11.42578125" style="83"/>
  </cols>
  <sheetData>
    <row r="1" spans="1:45" ht="53.25" customHeight="1" x14ac:dyDescent="0.3">
      <c r="A1" s="201" t="s">
        <v>150</v>
      </c>
      <c r="B1" s="202"/>
      <c r="C1" s="202"/>
      <c r="D1" s="202"/>
      <c r="E1" s="202"/>
      <c r="F1" s="202"/>
      <c r="G1" s="202"/>
      <c r="H1" s="202"/>
      <c r="I1" s="202"/>
      <c r="J1" s="202"/>
      <c r="K1" s="202"/>
      <c r="L1" s="202"/>
      <c r="M1" s="202"/>
      <c r="N1" s="202"/>
      <c r="O1" s="202"/>
      <c r="P1" s="202"/>
      <c r="Q1" s="202"/>
      <c r="R1" s="202"/>
      <c r="S1" s="202"/>
    </row>
    <row r="2" spans="1:45" ht="18" x14ac:dyDescent="0.25">
      <c r="A2" s="251" t="s">
        <v>142</v>
      </c>
      <c r="B2" s="202"/>
      <c r="C2" s="202"/>
      <c r="D2" s="202"/>
      <c r="E2" s="202"/>
      <c r="F2" s="202"/>
      <c r="G2" s="202"/>
      <c r="H2" s="202"/>
      <c r="I2" s="202"/>
      <c r="J2" s="202"/>
      <c r="K2" s="202"/>
      <c r="L2" s="202"/>
      <c r="M2" s="202"/>
      <c r="N2" s="202"/>
      <c r="O2" s="202"/>
      <c r="P2" s="202"/>
      <c r="Q2" s="202"/>
      <c r="R2" s="202"/>
      <c r="S2" s="202"/>
    </row>
    <row r="3" spans="1:45" ht="15.75" customHeight="1" x14ac:dyDescent="0.25">
      <c r="A3" s="331" t="s">
        <v>25</v>
      </c>
      <c r="B3" s="334">
        <v>2003</v>
      </c>
      <c r="C3" s="335"/>
      <c r="D3" s="334">
        <v>2004</v>
      </c>
      <c r="E3" s="335"/>
      <c r="F3" s="334">
        <v>2005</v>
      </c>
      <c r="G3" s="335"/>
      <c r="H3" s="334">
        <v>2006</v>
      </c>
      <c r="I3" s="335"/>
      <c r="J3" s="334">
        <v>2007</v>
      </c>
      <c r="K3" s="335"/>
      <c r="L3" s="329">
        <v>2008</v>
      </c>
      <c r="M3" s="328"/>
      <c r="N3" s="327">
        <v>2009</v>
      </c>
      <c r="O3" s="330"/>
      <c r="P3" s="329">
        <v>2010</v>
      </c>
      <c r="Q3" s="328"/>
      <c r="R3" s="327">
        <v>2011</v>
      </c>
      <c r="S3" s="330"/>
      <c r="T3" s="329">
        <v>2012</v>
      </c>
      <c r="U3" s="328"/>
      <c r="V3" s="327">
        <v>2013</v>
      </c>
      <c r="W3" s="330"/>
      <c r="X3" s="329">
        <v>2014</v>
      </c>
      <c r="Y3" s="328"/>
      <c r="Z3" s="329">
        <v>2015</v>
      </c>
      <c r="AA3" s="328"/>
      <c r="AB3" s="329">
        <v>2016</v>
      </c>
      <c r="AC3" s="328"/>
      <c r="AD3" s="329">
        <v>2017</v>
      </c>
      <c r="AE3" s="328"/>
      <c r="AF3" s="327">
        <v>2018</v>
      </c>
      <c r="AG3" s="328"/>
      <c r="AH3" s="327">
        <v>2019</v>
      </c>
      <c r="AI3" s="328"/>
      <c r="AJ3" s="327">
        <v>2020</v>
      </c>
      <c r="AK3" s="328"/>
      <c r="AL3" s="327">
        <v>2021</v>
      </c>
      <c r="AM3" s="328"/>
      <c r="AN3" s="327">
        <v>2022</v>
      </c>
      <c r="AO3" s="328"/>
      <c r="AP3" s="327">
        <v>2023</v>
      </c>
      <c r="AQ3" s="328"/>
      <c r="AR3" s="327">
        <v>2024</v>
      </c>
      <c r="AS3" s="328"/>
    </row>
    <row r="4" spans="1:45" ht="15.75" customHeight="1" x14ac:dyDescent="0.2">
      <c r="A4" s="332"/>
      <c r="B4" s="203" t="s">
        <v>26</v>
      </c>
      <c r="C4" s="203" t="s">
        <v>27</v>
      </c>
      <c r="D4" s="203" t="s">
        <v>26</v>
      </c>
      <c r="E4" s="203" t="s">
        <v>27</v>
      </c>
      <c r="F4" s="203" t="s">
        <v>26</v>
      </c>
      <c r="G4" s="203" t="s">
        <v>27</v>
      </c>
      <c r="H4" s="203" t="s">
        <v>26</v>
      </c>
      <c r="I4" s="203" t="s">
        <v>27</v>
      </c>
      <c r="J4" s="203" t="s">
        <v>26</v>
      </c>
      <c r="K4" s="203" t="s">
        <v>27</v>
      </c>
      <c r="L4" s="203" t="s">
        <v>26</v>
      </c>
      <c r="M4" s="203" t="s">
        <v>27</v>
      </c>
      <c r="N4" s="204" t="s">
        <v>26</v>
      </c>
      <c r="O4" s="205" t="s">
        <v>27</v>
      </c>
      <c r="P4" s="203" t="s">
        <v>26</v>
      </c>
      <c r="Q4" s="206" t="s">
        <v>27</v>
      </c>
      <c r="R4" s="204" t="s">
        <v>26</v>
      </c>
      <c r="S4" s="205" t="s">
        <v>27</v>
      </c>
      <c r="T4" s="203" t="s">
        <v>26</v>
      </c>
      <c r="U4" s="206" t="s">
        <v>27</v>
      </c>
      <c r="V4" s="204" t="s">
        <v>26</v>
      </c>
      <c r="W4" s="205" t="s">
        <v>27</v>
      </c>
      <c r="X4" s="203" t="s">
        <v>26</v>
      </c>
      <c r="Y4" s="206" t="s">
        <v>27</v>
      </c>
      <c r="Z4" s="203" t="s">
        <v>26</v>
      </c>
      <c r="AA4" s="206" t="s">
        <v>27</v>
      </c>
      <c r="AB4" s="203" t="s">
        <v>26</v>
      </c>
      <c r="AC4" s="206" t="s">
        <v>27</v>
      </c>
      <c r="AD4" s="203" t="s">
        <v>26</v>
      </c>
      <c r="AE4" s="206" t="s">
        <v>27</v>
      </c>
      <c r="AF4" s="204" t="s">
        <v>26</v>
      </c>
      <c r="AG4" s="206" t="s">
        <v>27</v>
      </c>
      <c r="AH4" s="204" t="s">
        <v>26</v>
      </c>
      <c r="AI4" s="206" t="s">
        <v>27</v>
      </c>
      <c r="AJ4" s="204" t="s">
        <v>26</v>
      </c>
      <c r="AK4" s="206" t="s">
        <v>27</v>
      </c>
      <c r="AL4" s="204" t="s">
        <v>26</v>
      </c>
      <c r="AM4" s="203" t="s">
        <v>27</v>
      </c>
      <c r="AN4" s="204" t="s">
        <v>26</v>
      </c>
      <c r="AO4" s="203" t="s">
        <v>27</v>
      </c>
      <c r="AP4" s="204" t="s">
        <v>26</v>
      </c>
      <c r="AQ4" s="203" t="s">
        <v>27</v>
      </c>
      <c r="AR4" s="204" t="s">
        <v>26</v>
      </c>
      <c r="AS4" s="203" t="s">
        <v>27</v>
      </c>
    </row>
    <row r="5" spans="1:45" ht="15.75" customHeight="1" x14ac:dyDescent="0.2">
      <c r="A5" s="333"/>
      <c r="B5" s="207" t="s">
        <v>91</v>
      </c>
      <c r="C5" s="207" t="s">
        <v>99</v>
      </c>
      <c r="D5" s="207" t="s">
        <v>91</v>
      </c>
      <c r="E5" s="207" t="s">
        <v>99</v>
      </c>
      <c r="F5" s="207" t="s">
        <v>91</v>
      </c>
      <c r="G5" s="207" t="s">
        <v>99</v>
      </c>
      <c r="H5" s="207" t="s">
        <v>91</v>
      </c>
      <c r="I5" s="207" t="s">
        <v>99</v>
      </c>
      <c r="J5" s="207" t="s">
        <v>91</v>
      </c>
      <c r="K5" s="207" t="s">
        <v>99</v>
      </c>
      <c r="L5" s="207" t="s">
        <v>91</v>
      </c>
      <c r="M5" s="207" t="s">
        <v>99</v>
      </c>
      <c r="N5" s="208" t="s">
        <v>91</v>
      </c>
      <c r="O5" s="209" t="s">
        <v>99</v>
      </c>
      <c r="P5" s="207" t="s">
        <v>91</v>
      </c>
      <c r="Q5" s="207" t="s">
        <v>99</v>
      </c>
      <c r="R5" s="208" t="s">
        <v>91</v>
      </c>
      <c r="S5" s="209" t="s">
        <v>99</v>
      </c>
      <c r="T5" s="207" t="s">
        <v>91</v>
      </c>
      <c r="U5" s="207" t="s">
        <v>99</v>
      </c>
      <c r="V5" s="208" t="s">
        <v>91</v>
      </c>
      <c r="W5" s="209" t="s">
        <v>99</v>
      </c>
      <c r="X5" s="207" t="s">
        <v>91</v>
      </c>
      <c r="Y5" s="207" t="s">
        <v>99</v>
      </c>
      <c r="Z5" s="207" t="s">
        <v>91</v>
      </c>
      <c r="AA5" s="207" t="s">
        <v>99</v>
      </c>
      <c r="AB5" s="207" t="s">
        <v>91</v>
      </c>
      <c r="AC5" s="207" t="s">
        <v>99</v>
      </c>
      <c r="AD5" s="207" t="s">
        <v>91</v>
      </c>
      <c r="AE5" s="207" t="s">
        <v>99</v>
      </c>
      <c r="AF5" s="208" t="s">
        <v>91</v>
      </c>
      <c r="AG5" s="207" t="s">
        <v>99</v>
      </c>
      <c r="AH5" s="208" t="s">
        <v>91</v>
      </c>
      <c r="AI5" s="207" t="s">
        <v>99</v>
      </c>
      <c r="AJ5" s="208" t="s">
        <v>91</v>
      </c>
      <c r="AK5" s="207" t="s">
        <v>99</v>
      </c>
      <c r="AL5" s="208" t="s">
        <v>91</v>
      </c>
      <c r="AM5" s="207" t="s">
        <v>99</v>
      </c>
      <c r="AN5" s="208" t="s">
        <v>91</v>
      </c>
      <c r="AO5" s="207" t="s">
        <v>99</v>
      </c>
      <c r="AP5" s="208" t="s">
        <v>91</v>
      </c>
      <c r="AQ5" s="207" t="s">
        <v>99</v>
      </c>
      <c r="AR5" s="208" t="s">
        <v>91</v>
      </c>
      <c r="AS5" s="207" t="s">
        <v>99</v>
      </c>
    </row>
    <row r="6" spans="1:45" ht="15.75" customHeight="1" x14ac:dyDescent="0.2">
      <c r="A6" s="210" t="s">
        <v>31</v>
      </c>
      <c r="B6" s="211">
        <v>47083.063609999997</v>
      </c>
      <c r="C6" s="212">
        <v>9378.6818999999996</v>
      </c>
      <c r="D6" s="211">
        <v>51439.258179999997</v>
      </c>
      <c r="E6" s="212">
        <v>9231.0553999999993</v>
      </c>
      <c r="F6" s="211">
        <v>74962.773660000006</v>
      </c>
      <c r="G6" s="212">
        <v>7354.6587</v>
      </c>
      <c r="H6" s="211">
        <v>63327.845500000003</v>
      </c>
      <c r="I6" s="212">
        <v>7618.5496000000003</v>
      </c>
      <c r="J6" s="211">
        <v>62930.308069999999</v>
      </c>
      <c r="K6" s="212">
        <v>8966.0941999999995</v>
      </c>
      <c r="L6" s="211">
        <v>72483.082630000004</v>
      </c>
      <c r="M6" s="212">
        <v>9156.2099999999991</v>
      </c>
      <c r="N6" s="213">
        <v>34116.069040000002</v>
      </c>
      <c r="O6" s="214">
        <v>4845.7358000000004</v>
      </c>
      <c r="P6" s="215">
        <v>64981.412479999999</v>
      </c>
      <c r="Q6" s="216">
        <v>9855.2554999999993</v>
      </c>
      <c r="R6" s="217">
        <v>52316.552770000002</v>
      </c>
      <c r="S6" s="215">
        <v>5902.9750999999997</v>
      </c>
      <c r="T6" s="215">
        <v>46479.634980000003</v>
      </c>
      <c r="U6" s="216">
        <v>6833.1945999999998</v>
      </c>
      <c r="V6" s="217">
        <v>56805.676019999999</v>
      </c>
      <c r="W6" s="215">
        <v>8479.5946000000004</v>
      </c>
      <c r="X6" s="215">
        <v>56022.642809999998</v>
      </c>
      <c r="Y6" s="216">
        <v>8677.5460999999996</v>
      </c>
      <c r="Z6" s="215">
        <v>82438.841520000002</v>
      </c>
      <c r="AA6" s="216">
        <v>11503.9313</v>
      </c>
      <c r="AB6" s="215">
        <v>119176.07309000001</v>
      </c>
      <c r="AC6" s="216">
        <v>12287.6114</v>
      </c>
      <c r="AD6" s="215">
        <v>43788.547339999997</v>
      </c>
      <c r="AE6" s="216">
        <v>4970.7570999999998</v>
      </c>
      <c r="AF6" s="217">
        <v>38138.573429999997</v>
      </c>
      <c r="AG6" s="216">
        <v>3950.9827</v>
      </c>
      <c r="AH6" s="217">
        <v>88906.73633</v>
      </c>
      <c r="AI6" s="216">
        <v>6582.8483999999999</v>
      </c>
      <c r="AJ6" s="217">
        <v>60618.8923</v>
      </c>
      <c r="AK6" s="216">
        <v>5424.9728999999998</v>
      </c>
      <c r="AL6" s="216">
        <v>38526.245210000001</v>
      </c>
      <c r="AM6" s="216">
        <v>4711.2864</v>
      </c>
      <c r="AN6" s="216">
        <v>47280.219040000004</v>
      </c>
      <c r="AO6" s="216">
        <v>5166.7441799999997</v>
      </c>
      <c r="AP6" s="216">
        <v>74482.771370000002</v>
      </c>
      <c r="AQ6" s="216">
        <v>5361.7390299999997</v>
      </c>
      <c r="AR6" s="216">
        <v>159755.42243999999</v>
      </c>
      <c r="AS6" s="216">
        <v>8282.9740199999997</v>
      </c>
    </row>
    <row r="7" spans="1:45" ht="15.75" customHeight="1" x14ac:dyDescent="0.2">
      <c r="A7" s="210" t="s">
        <v>33</v>
      </c>
      <c r="B7" s="211">
        <v>125449.24239</v>
      </c>
      <c r="C7" s="212">
        <v>55534.276700000002</v>
      </c>
      <c r="D7" s="211">
        <v>100889.47038</v>
      </c>
      <c r="E7" s="212">
        <v>34577.044900000001</v>
      </c>
      <c r="F7" s="211">
        <v>138776.83108999999</v>
      </c>
      <c r="G7" s="212">
        <v>38875.317999999999</v>
      </c>
      <c r="H7" s="211">
        <v>77830.069380000001</v>
      </c>
      <c r="I7" s="212">
        <v>26187.034100000001</v>
      </c>
      <c r="J7" s="211">
        <v>113304.44851</v>
      </c>
      <c r="K7" s="212">
        <v>52311.051200000002</v>
      </c>
      <c r="L7" s="211">
        <v>150942.39816000001</v>
      </c>
      <c r="M7" s="212">
        <v>66377.927200000006</v>
      </c>
      <c r="N7" s="213">
        <v>49474.630510000003</v>
      </c>
      <c r="O7" s="214">
        <v>21770.999599999999</v>
      </c>
      <c r="P7" s="215">
        <v>75574.818809999997</v>
      </c>
      <c r="Q7" s="216">
        <v>26350.3884</v>
      </c>
      <c r="R7" s="217">
        <v>65864.800210000001</v>
      </c>
      <c r="S7" s="215">
        <v>16075.0926</v>
      </c>
      <c r="T7" s="215">
        <v>80552.051909999995</v>
      </c>
      <c r="U7" s="216">
        <v>14353.8303</v>
      </c>
      <c r="V7" s="217">
        <v>76815.434299999994</v>
      </c>
      <c r="W7" s="215">
        <v>16629.046699999999</v>
      </c>
      <c r="X7" s="215">
        <v>87217.74325</v>
      </c>
      <c r="Y7" s="216">
        <v>19516.473300000001</v>
      </c>
      <c r="Z7" s="215">
        <v>87176.911489999999</v>
      </c>
      <c r="AA7" s="216">
        <v>15767.9938</v>
      </c>
      <c r="AB7" s="215">
        <v>118632.23676</v>
      </c>
      <c r="AC7" s="216">
        <v>17824.755700000002</v>
      </c>
      <c r="AD7" s="215">
        <v>80247.681219999999</v>
      </c>
      <c r="AE7" s="216">
        <v>16374.7099</v>
      </c>
      <c r="AF7" s="217">
        <v>28212.37945</v>
      </c>
      <c r="AG7" s="216">
        <v>8016.9309000000003</v>
      </c>
      <c r="AH7" s="217">
        <v>76388.564459999994</v>
      </c>
      <c r="AI7" s="216">
        <v>17066.234499999999</v>
      </c>
      <c r="AJ7" s="217">
        <v>40692.636310000002</v>
      </c>
      <c r="AK7" s="216">
        <v>7494.1579000000002</v>
      </c>
      <c r="AL7" s="216">
        <v>77009.490290000002</v>
      </c>
      <c r="AM7" s="216">
        <v>12859.684800000001</v>
      </c>
      <c r="AN7" s="216">
        <v>73820.751050000006</v>
      </c>
      <c r="AO7" s="216">
        <v>11093.670099999999</v>
      </c>
      <c r="AP7" s="216">
        <v>84968.368979999999</v>
      </c>
      <c r="AQ7" s="216">
        <v>10268.789500000001</v>
      </c>
      <c r="AR7" s="216">
        <v>111392.4531</v>
      </c>
      <c r="AS7" s="216">
        <v>11077.5587</v>
      </c>
    </row>
    <row r="8" spans="1:45" ht="15.75" customHeight="1" x14ac:dyDescent="0.2">
      <c r="A8" s="210" t="s">
        <v>28</v>
      </c>
      <c r="B8" s="211">
        <v>505770.94149</v>
      </c>
      <c r="C8" s="212">
        <v>51251.801700000004</v>
      </c>
      <c r="D8" s="211">
        <v>572044.55507999996</v>
      </c>
      <c r="E8" s="212">
        <v>51064.7399</v>
      </c>
      <c r="F8" s="211">
        <v>553967.95982999995</v>
      </c>
      <c r="G8" s="212">
        <v>44546.589899999999</v>
      </c>
      <c r="H8" s="211">
        <v>498333.61359000002</v>
      </c>
      <c r="I8" s="212">
        <v>36151.252399999998</v>
      </c>
      <c r="J8" s="211">
        <v>685938.93565</v>
      </c>
      <c r="K8" s="212">
        <v>42559.882799999999</v>
      </c>
      <c r="L8" s="211">
        <v>816485.72010999999</v>
      </c>
      <c r="M8" s="212">
        <v>49322.907899999998</v>
      </c>
      <c r="N8" s="213">
        <v>336246.43959000002</v>
      </c>
      <c r="O8" s="214">
        <v>28634.184700000002</v>
      </c>
      <c r="P8" s="215">
        <v>387821.06461</v>
      </c>
      <c r="Q8" s="216">
        <v>42504.443500000001</v>
      </c>
      <c r="R8" s="217">
        <v>665437.22554000001</v>
      </c>
      <c r="S8" s="215">
        <v>62645.81</v>
      </c>
      <c r="T8" s="215">
        <v>733499.81816999998</v>
      </c>
      <c r="U8" s="216">
        <v>70366.599499999997</v>
      </c>
      <c r="V8" s="217">
        <v>555207.39859</v>
      </c>
      <c r="W8" s="215">
        <v>71919.049799999993</v>
      </c>
      <c r="X8" s="215">
        <v>489194.76666000002</v>
      </c>
      <c r="Y8" s="216">
        <v>60258.017399999997</v>
      </c>
      <c r="Z8" s="215">
        <v>670089.64303000004</v>
      </c>
      <c r="AA8" s="216">
        <v>57366.4836</v>
      </c>
      <c r="AB8" s="215">
        <v>825201.21603999997</v>
      </c>
      <c r="AC8" s="216">
        <v>58922.753599999996</v>
      </c>
      <c r="AD8" s="215">
        <v>652584.69224</v>
      </c>
      <c r="AE8" s="216">
        <v>42670.088799999998</v>
      </c>
      <c r="AF8" s="217">
        <v>733798.88803999999</v>
      </c>
      <c r="AG8" s="216">
        <v>42264.776429999998</v>
      </c>
      <c r="AH8" s="217">
        <v>776444.88710000005</v>
      </c>
      <c r="AI8" s="216">
        <v>36807.265070000001</v>
      </c>
      <c r="AJ8" s="217">
        <v>845048.54998000001</v>
      </c>
      <c r="AK8" s="216">
        <v>37433.420760000001</v>
      </c>
      <c r="AL8" s="216">
        <v>699322.32125000004</v>
      </c>
      <c r="AM8" s="216">
        <v>42898.637750000002</v>
      </c>
      <c r="AN8" s="216">
        <v>808582.65177</v>
      </c>
      <c r="AO8" s="216">
        <v>33203.67712</v>
      </c>
      <c r="AP8" s="216">
        <v>789058.89511000004</v>
      </c>
      <c r="AQ8" s="216">
        <v>26243.893660000002</v>
      </c>
      <c r="AR8" s="216">
        <v>1126727.7818700001</v>
      </c>
      <c r="AS8" s="216">
        <v>32132.268400000001</v>
      </c>
    </row>
    <row r="9" spans="1:45" ht="15.75" customHeight="1" x14ac:dyDescent="0.2">
      <c r="A9" s="210" t="s">
        <v>32</v>
      </c>
      <c r="B9" s="211">
        <v>43601.870799999997</v>
      </c>
      <c r="C9" s="212">
        <v>6610.3114999999998</v>
      </c>
      <c r="D9" s="211">
        <v>40340.61924</v>
      </c>
      <c r="E9" s="212">
        <v>6308.3226000000004</v>
      </c>
      <c r="F9" s="211">
        <v>45735.337639999998</v>
      </c>
      <c r="G9" s="212">
        <v>6344.6007</v>
      </c>
      <c r="H9" s="211">
        <v>34196.239670000003</v>
      </c>
      <c r="I9" s="212">
        <v>4228.4885999999997</v>
      </c>
      <c r="J9" s="211">
        <v>52480.536489999999</v>
      </c>
      <c r="K9" s="212">
        <v>5434.9862999999996</v>
      </c>
      <c r="L9" s="211">
        <v>51552.537810000002</v>
      </c>
      <c r="M9" s="212">
        <v>6148.924</v>
      </c>
      <c r="N9" s="213">
        <v>25303.007949999999</v>
      </c>
      <c r="O9" s="214">
        <v>3486.2114999999999</v>
      </c>
      <c r="P9" s="215">
        <v>22874.445449999999</v>
      </c>
      <c r="Q9" s="216">
        <v>3467.2019</v>
      </c>
      <c r="R9" s="217">
        <v>75955.234540000005</v>
      </c>
      <c r="S9" s="215">
        <v>10067.0661</v>
      </c>
      <c r="T9" s="215">
        <v>100921.21398</v>
      </c>
      <c r="U9" s="216">
        <v>13131.5427</v>
      </c>
      <c r="V9" s="217">
        <v>62012.801399999997</v>
      </c>
      <c r="W9" s="215">
        <v>6907.1108000000004</v>
      </c>
      <c r="X9" s="215">
        <v>39372.930999999997</v>
      </c>
      <c r="Y9" s="216">
        <v>4056.3915999999999</v>
      </c>
      <c r="Z9" s="215">
        <v>62399.498529999997</v>
      </c>
      <c r="AA9" s="216">
        <v>5654.1421</v>
      </c>
      <c r="AB9" s="215">
        <v>59779.492059999997</v>
      </c>
      <c r="AC9" s="216">
        <v>5032.8617999999997</v>
      </c>
      <c r="AD9" s="215">
        <v>75473.648300000001</v>
      </c>
      <c r="AE9" s="216">
        <v>5080.0392000000002</v>
      </c>
      <c r="AF9" s="217">
        <v>50160.855750000002</v>
      </c>
      <c r="AG9" s="216">
        <v>3770.5742100000002</v>
      </c>
      <c r="AH9" s="217">
        <v>43140.501929999999</v>
      </c>
      <c r="AI9" s="216">
        <v>2829.2451000000001</v>
      </c>
      <c r="AJ9" s="217">
        <v>46374.706019999998</v>
      </c>
      <c r="AK9" s="216">
        <v>3699.7547199999999</v>
      </c>
      <c r="AL9" s="216">
        <v>50952.260950000004</v>
      </c>
      <c r="AM9" s="216">
        <v>3984.6546600000001</v>
      </c>
      <c r="AN9" s="216">
        <v>46109.494789999997</v>
      </c>
      <c r="AO9" s="216">
        <v>3763.9957599999998</v>
      </c>
      <c r="AP9" s="216">
        <v>25088.71025</v>
      </c>
      <c r="AQ9" s="216">
        <v>1849.50001</v>
      </c>
      <c r="AR9" s="216">
        <v>54661.491600000001</v>
      </c>
      <c r="AS9" s="216">
        <v>4038.4249300000001</v>
      </c>
    </row>
    <row r="10" spans="1:45" ht="15.75" customHeight="1" x14ac:dyDescent="0.2">
      <c r="A10" s="210" t="s">
        <v>30</v>
      </c>
      <c r="B10" s="211">
        <v>72638.947719999996</v>
      </c>
      <c r="C10" s="212">
        <v>20686.183499999999</v>
      </c>
      <c r="D10" s="211">
        <v>75029.386929999993</v>
      </c>
      <c r="E10" s="212">
        <v>19494.628499999999</v>
      </c>
      <c r="F10" s="211">
        <v>89818.101689999996</v>
      </c>
      <c r="G10" s="212">
        <v>20529.5268</v>
      </c>
      <c r="H10" s="211">
        <v>83492.006710000001</v>
      </c>
      <c r="I10" s="212">
        <v>16451.2572</v>
      </c>
      <c r="J10" s="211">
        <v>85514.720149999994</v>
      </c>
      <c r="K10" s="212">
        <v>16062.515100000001</v>
      </c>
      <c r="L10" s="211">
        <v>96037.901100000003</v>
      </c>
      <c r="M10" s="212">
        <v>17760.687699999999</v>
      </c>
      <c r="N10" s="213">
        <v>56562.074209999999</v>
      </c>
      <c r="O10" s="214">
        <v>10921.5002</v>
      </c>
      <c r="P10" s="215">
        <v>54685.897920000003</v>
      </c>
      <c r="Q10" s="216">
        <v>8967.8325000000004</v>
      </c>
      <c r="R10" s="217">
        <v>106424.63129999999</v>
      </c>
      <c r="S10" s="215">
        <v>13826.5964</v>
      </c>
      <c r="T10" s="215">
        <v>118926.87662</v>
      </c>
      <c r="U10" s="216">
        <v>15007.186</v>
      </c>
      <c r="V10" s="217">
        <v>71451.87414</v>
      </c>
      <c r="W10" s="215">
        <v>11092.602800000001</v>
      </c>
      <c r="X10" s="215">
        <v>69264.924339999998</v>
      </c>
      <c r="Y10" s="216">
        <v>9641.7973000000002</v>
      </c>
      <c r="Z10" s="215">
        <v>98150.098069999993</v>
      </c>
      <c r="AA10" s="216">
        <v>10357.6456</v>
      </c>
      <c r="AB10" s="215">
        <v>101999.17246</v>
      </c>
      <c r="AC10" s="216">
        <v>11449.884400000001</v>
      </c>
      <c r="AD10" s="215">
        <v>73370.989289999998</v>
      </c>
      <c r="AE10" s="216">
        <v>9694.3850999999995</v>
      </c>
      <c r="AF10" s="217">
        <v>78902.448669999998</v>
      </c>
      <c r="AG10" s="216">
        <v>10427.386409999999</v>
      </c>
      <c r="AH10" s="217">
        <v>68089.177089999997</v>
      </c>
      <c r="AI10" s="216">
        <v>9368.2252700000008</v>
      </c>
      <c r="AJ10" s="217">
        <v>85525.709659999993</v>
      </c>
      <c r="AK10" s="216">
        <v>10785.258680000001</v>
      </c>
      <c r="AL10" s="216">
        <v>118454.08581999999</v>
      </c>
      <c r="AM10" s="216">
        <v>14383.91065</v>
      </c>
      <c r="AN10" s="216">
        <v>127147.04326999999</v>
      </c>
      <c r="AO10" s="216">
        <v>12190.04963</v>
      </c>
      <c r="AP10" s="216">
        <v>98021.610849999997</v>
      </c>
      <c r="AQ10" s="216">
        <v>8354.2752700000001</v>
      </c>
      <c r="AR10" s="216">
        <v>99149.558000000005</v>
      </c>
      <c r="AS10" s="216">
        <v>9207.1148900000007</v>
      </c>
    </row>
    <row r="11" spans="1:45" ht="15.75" customHeight="1" x14ac:dyDescent="0.2">
      <c r="A11" s="210" t="s">
        <v>86</v>
      </c>
      <c r="B11" s="211">
        <v>18966.95205</v>
      </c>
      <c r="C11" s="212">
        <v>267.60379999999998</v>
      </c>
      <c r="D11" s="211">
        <v>18709.19139</v>
      </c>
      <c r="E11" s="212">
        <v>295.75</v>
      </c>
      <c r="F11" s="211">
        <v>20127.76513</v>
      </c>
      <c r="G11" s="212">
        <v>359.45330000000001</v>
      </c>
      <c r="H11" s="211">
        <v>17228.610489999999</v>
      </c>
      <c r="I11" s="212">
        <v>357.57499999999999</v>
      </c>
      <c r="J11" s="211">
        <v>16854.93881</v>
      </c>
      <c r="K11" s="212">
        <v>348.11660000000001</v>
      </c>
      <c r="L11" s="211">
        <v>22438.896189999999</v>
      </c>
      <c r="M11" s="212">
        <v>776.06420000000003</v>
      </c>
      <c r="N11" s="213">
        <v>15351.27716</v>
      </c>
      <c r="O11" s="214">
        <v>507.71080000000001</v>
      </c>
      <c r="P11" s="215">
        <v>27465.96271</v>
      </c>
      <c r="Q11" s="216">
        <v>541.87480000000005</v>
      </c>
      <c r="R11" s="217">
        <v>51339.669159999998</v>
      </c>
      <c r="S11" s="215">
        <v>604.50289999999995</v>
      </c>
      <c r="T11" s="215">
        <v>54439.567179999998</v>
      </c>
      <c r="U11" s="216">
        <v>675.21939999999995</v>
      </c>
      <c r="V11" s="217">
        <v>47349.295639999997</v>
      </c>
      <c r="W11" s="215">
        <v>724.60149999999999</v>
      </c>
      <c r="X11" s="215">
        <v>60002.532550000004</v>
      </c>
      <c r="Y11" s="216">
        <v>741.93920000000003</v>
      </c>
      <c r="Z11" s="215">
        <v>79794.779800000004</v>
      </c>
      <c r="AA11" s="216">
        <v>825.11279999999999</v>
      </c>
      <c r="AB11" s="215">
        <v>78566.63854</v>
      </c>
      <c r="AC11" s="216">
        <v>636.73040000000003</v>
      </c>
      <c r="AD11" s="215">
        <v>59355.512309999998</v>
      </c>
      <c r="AE11" s="216">
        <v>405.45179999999999</v>
      </c>
      <c r="AF11" s="217">
        <v>49068.593200000003</v>
      </c>
      <c r="AG11" s="216">
        <v>287.60399999999998</v>
      </c>
      <c r="AH11" s="217">
        <v>104118.36782</v>
      </c>
      <c r="AI11" s="216">
        <v>575.64160000000004</v>
      </c>
      <c r="AJ11" s="217">
        <v>121743.02112</v>
      </c>
      <c r="AK11" s="216">
        <v>617.80460000000005</v>
      </c>
      <c r="AL11" s="216">
        <v>176584.50646</v>
      </c>
      <c r="AM11" s="216">
        <v>657.30550000000005</v>
      </c>
      <c r="AN11" s="216">
        <v>187252.94821999999</v>
      </c>
      <c r="AO11" s="216">
        <v>476.2953</v>
      </c>
      <c r="AP11" s="216">
        <v>216740.72396999999</v>
      </c>
      <c r="AQ11" s="216">
        <v>734.62016000000006</v>
      </c>
      <c r="AR11" s="216">
        <v>289620.93251999997</v>
      </c>
      <c r="AS11" s="216">
        <v>724.81330000000003</v>
      </c>
    </row>
    <row r="12" spans="1:45" ht="15.75" customHeight="1" x14ac:dyDescent="0.2">
      <c r="A12" s="210" t="s">
        <v>29</v>
      </c>
      <c r="B12" s="211">
        <v>72715.856539999993</v>
      </c>
      <c r="C12" s="212">
        <v>5331.2709000000004</v>
      </c>
      <c r="D12" s="211">
        <v>80643.341709999993</v>
      </c>
      <c r="E12" s="212">
        <v>4917.4480000000003</v>
      </c>
      <c r="F12" s="211">
        <v>54430.13811</v>
      </c>
      <c r="G12" s="212">
        <v>3118.5239999999999</v>
      </c>
      <c r="H12" s="211">
        <v>42022.299120000003</v>
      </c>
      <c r="I12" s="212">
        <v>1552.1781000000001</v>
      </c>
      <c r="J12" s="211">
        <v>108926.20155</v>
      </c>
      <c r="K12" s="212">
        <v>5321.4232000000002</v>
      </c>
      <c r="L12" s="211">
        <v>26297.93187</v>
      </c>
      <c r="M12" s="212">
        <v>778.62509999999997</v>
      </c>
      <c r="N12" s="213">
        <v>28067.846560000002</v>
      </c>
      <c r="O12" s="214">
        <v>684.36149999999998</v>
      </c>
      <c r="P12" s="215">
        <v>37477.083469999998</v>
      </c>
      <c r="Q12" s="216">
        <v>746.8537</v>
      </c>
      <c r="R12" s="217">
        <v>55254.97219</v>
      </c>
      <c r="S12" s="215">
        <v>1125.9011</v>
      </c>
      <c r="T12" s="215">
        <v>61292.314120000003</v>
      </c>
      <c r="U12" s="216">
        <v>2168.0594999999998</v>
      </c>
      <c r="V12" s="217">
        <v>30118.827290000001</v>
      </c>
      <c r="W12" s="215">
        <v>585.81979999999999</v>
      </c>
      <c r="X12" s="215">
        <v>33232.162750000003</v>
      </c>
      <c r="Y12" s="216">
        <v>666.33429999999998</v>
      </c>
      <c r="Z12" s="215">
        <v>117020.47714</v>
      </c>
      <c r="AA12" s="216">
        <v>2947.2264</v>
      </c>
      <c r="AB12" s="215">
        <v>107490.15842000001</v>
      </c>
      <c r="AC12" s="216">
        <v>2610.9324000000001</v>
      </c>
      <c r="AD12" s="215">
        <v>50317.901989999998</v>
      </c>
      <c r="AE12" s="216">
        <v>852.77319999999997</v>
      </c>
      <c r="AF12" s="217">
        <v>52354.855020000003</v>
      </c>
      <c r="AG12" s="216">
        <v>775.30240000000003</v>
      </c>
      <c r="AH12" s="217">
        <v>57401.546860000002</v>
      </c>
      <c r="AI12" s="216">
        <v>716.71803</v>
      </c>
      <c r="AJ12" s="217">
        <v>64970.389499999997</v>
      </c>
      <c r="AK12" s="216">
        <v>897.30547000000001</v>
      </c>
      <c r="AL12" s="216">
        <v>75556.878429999997</v>
      </c>
      <c r="AM12" s="216">
        <v>931.10700999999995</v>
      </c>
      <c r="AN12" s="216">
        <v>82192.446849999993</v>
      </c>
      <c r="AO12" s="216">
        <v>1127.6298899999999</v>
      </c>
      <c r="AP12" s="216">
        <v>96413.649909999993</v>
      </c>
      <c r="AQ12" s="216">
        <v>1371.6619800000001</v>
      </c>
      <c r="AR12" s="216">
        <v>83997.045620000004</v>
      </c>
      <c r="AS12" s="216">
        <v>1060.54609</v>
      </c>
    </row>
    <row r="13" spans="1:45" ht="15.75" customHeight="1" x14ac:dyDescent="0.2">
      <c r="A13" s="218" t="s">
        <v>135</v>
      </c>
      <c r="B13" s="72"/>
      <c r="C13" s="73"/>
      <c r="D13" s="72"/>
      <c r="E13" s="73"/>
      <c r="F13" s="72"/>
      <c r="G13" s="73"/>
      <c r="H13" s="72"/>
      <c r="I13" s="73"/>
      <c r="J13" s="72"/>
      <c r="K13" s="73"/>
      <c r="L13" s="72"/>
      <c r="M13" s="73"/>
      <c r="N13" s="73"/>
      <c r="O13" s="219"/>
      <c r="P13" s="72"/>
      <c r="Q13" s="73"/>
      <c r="R13" s="217">
        <v>56344.911229999998</v>
      </c>
      <c r="S13" s="215">
        <v>119487.90459999999</v>
      </c>
      <c r="T13" s="215">
        <v>47468.414239999998</v>
      </c>
      <c r="U13" s="216">
        <v>92970.214099999997</v>
      </c>
      <c r="V13" s="217">
        <v>71097.708450000006</v>
      </c>
      <c r="W13" s="215">
        <v>140421.19779999999</v>
      </c>
      <c r="X13" s="215">
        <v>75901.599799999996</v>
      </c>
      <c r="Y13" s="216">
        <v>178012.56719999999</v>
      </c>
      <c r="Z13" s="215">
        <v>83366.511230000004</v>
      </c>
      <c r="AA13" s="216">
        <v>188447.57440000001</v>
      </c>
      <c r="AB13" s="215">
        <v>66516.209780000005</v>
      </c>
      <c r="AC13" s="216">
        <v>192847.84640000001</v>
      </c>
      <c r="AD13" s="215">
        <v>72939.120450000002</v>
      </c>
      <c r="AE13" s="216">
        <v>202216.08</v>
      </c>
      <c r="AF13" s="217">
        <v>90137.36</v>
      </c>
      <c r="AG13" s="216">
        <v>206097.32</v>
      </c>
      <c r="AH13" s="217">
        <v>103634.8425</v>
      </c>
      <c r="AI13" s="216">
        <v>236844.32199999999</v>
      </c>
      <c r="AJ13" s="217">
        <v>112475.1875</v>
      </c>
      <c r="AK13" s="216">
        <v>257207.89379999999</v>
      </c>
      <c r="AL13" s="216">
        <v>109804.16499999999</v>
      </c>
      <c r="AM13" s="216">
        <v>250999.46299999999</v>
      </c>
      <c r="AN13" s="216">
        <v>127336.375</v>
      </c>
      <c r="AO13" s="216">
        <v>290919.71480000002</v>
      </c>
      <c r="AP13" s="216">
        <v>128707.45</v>
      </c>
      <c r="AQ13" s="216">
        <v>280518.81</v>
      </c>
      <c r="AR13" s="216">
        <v>145726.11249999999</v>
      </c>
      <c r="AS13" s="216">
        <v>319292.11599999998</v>
      </c>
    </row>
    <row r="14" spans="1:45" ht="15.75" customHeight="1" x14ac:dyDescent="0.2">
      <c r="A14" s="220" t="s">
        <v>34</v>
      </c>
      <c r="B14" s="221">
        <v>147623.44018999999</v>
      </c>
      <c r="C14" s="222">
        <v>27207.9594</v>
      </c>
      <c r="D14" s="221">
        <v>157694.3688</v>
      </c>
      <c r="E14" s="222">
        <v>15668.924800000001</v>
      </c>
      <c r="F14" s="221">
        <v>182914.80051</v>
      </c>
      <c r="G14" s="222">
        <v>30504.201000000001</v>
      </c>
      <c r="H14" s="221">
        <v>160413.29772999999</v>
      </c>
      <c r="I14" s="222">
        <v>22354.991300000002</v>
      </c>
      <c r="J14" s="221">
        <v>183888.59523000001</v>
      </c>
      <c r="K14" s="222">
        <v>16931.8125</v>
      </c>
      <c r="L14" s="221">
        <v>155165.24711</v>
      </c>
      <c r="M14" s="222">
        <v>15723.453</v>
      </c>
      <c r="N14" s="223">
        <v>160529.30887000001</v>
      </c>
      <c r="O14" s="224">
        <v>28629.238600000001</v>
      </c>
      <c r="P14" s="225">
        <v>182090.11027</v>
      </c>
      <c r="Q14" s="226">
        <v>38279.825799999999</v>
      </c>
      <c r="R14" s="227">
        <v>249633.83327</v>
      </c>
      <c r="S14" s="225">
        <v>41285.054900000003</v>
      </c>
      <c r="T14" s="225">
        <v>232678.19824999999</v>
      </c>
      <c r="U14" s="226">
        <v>30868.615099999999</v>
      </c>
      <c r="V14" s="227">
        <v>253569.37802</v>
      </c>
      <c r="W14" s="225">
        <v>35505.496299999999</v>
      </c>
      <c r="X14" s="225">
        <v>295365.70889000001</v>
      </c>
      <c r="Y14" s="226">
        <v>64593.828699999998</v>
      </c>
      <c r="Z14" s="225">
        <v>302409.14756000001</v>
      </c>
      <c r="AA14" s="226">
        <v>43953.41</v>
      </c>
      <c r="AB14" s="225">
        <v>402241.13517999998</v>
      </c>
      <c r="AC14" s="226">
        <v>45521.6947</v>
      </c>
      <c r="AD14" s="226">
        <v>330557.62306999997</v>
      </c>
      <c r="AE14" s="226">
        <v>34474.938900000001</v>
      </c>
      <c r="AF14" s="228">
        <v>372408.32708000002</v>
      </c>
      <c r="AG14" s="226">
        <v>37693.75172</v>
      </c>
      <c r="AH14" s="228">
        <v>368392.37857</v>
      </c>
      <c r="AI14" s="226">
        <v>43497.459150000002</v>
      </c>
      <c r="AJ14" s="228">
        <v>250813.64699000001</v>
      </c>
      <c r="AK14" s="226">
        <v>10683.68851</v>
      </c>
      <c r="AL14" s="226">
        <v>288885.77873000002</v>
      </c>
      <c r="AM14" s="226">
        <v>11444.25584</v>
      </c>
      <c r="AN14" s="226">
        <v>442065.57397000003</v>
      </c>
      <c r="AO14" s="226">
        <v>27942.59462</v>
      </c>
      <c r="AP14" s="226">
        <v>429397.04684000002</v>
      </c>
      <c r="AQ14" s="226">
        <v>15244.005499999999</v>
      </c>
      <c r="AR14" s="226">
        <v>562287.08339000004</v>
      </c>
      <c r="AS14" s="226">
        <v>22638.748940000001</v>
      </c>
    </row>
    <row r="15" spans="1:45" ht="15.75" customHeight="1" x14ac:dyDescent="0.25">
      <c r="A15" s="229" t="s">
        <v>0</v>
      </c>
      <c r="B15" s="230">
        <f t="shared" ref="B15:Q15" si="0">SUM(B6:B14)</f>
        <v>1033850.3147899999</v>
      </c>
      <c r="C15" s="231">
        <f t="shared" si="0"/>
        <v>176268.0894</v>
      </c>
      <c r="D15" s="230">
        <f t="shared" si="0"/>
        <v>1096790.1917099999</v>
      </c>
      <c r="E15" s="231">
        <f t="shared" si="0"/>
        <v>141557.91410000002</v>
      </c>
      <c r="F15" s="230">
        <f t="shared" si="0"/>
        <v>1160733.7076600001</v>
      </c>
      <c r="G15" s="231">
        <f t="shared" si="0"/>
        <v>151632.87239999999</v>
      </c>
      <c r="H15" s="230">
        <f t="shared" si="0"/>
        <v>976843.98219000001</v>
      </c>
      <c r="I15" s="231">
        <f t="shared" si="0"/>
        <v>114901.32629999999</v>
      </c>
      <c r="J15" s="230">
        <f t="shared" si="0"/>
        <v>1309838.6844599999</v>
      </c>
      <c r="K15" s="231">
        <f t="shared" si="0"/>
        <v>147935.88190000001</v>
      </c>
      <c r="L15" s="230">
        <f t="shared" si="0"/>
        <v>1391403.7149799997</v>
      </c>
      <c r="M15" s="231">
        <f t="shared" si="0"/>
        <v>166044.7991</v>
      </c>
      <c r="N15" s="231">
        <f t="shared" si="0"/>
        <v>705650.65388999996</v>
      </c>
      <c r="O15" s="232">
        <f t="shared" si="0"/>
        <v>99479.9427</v>
      </c>
      <c r="P15" s="230">
        <f t="shared" si="0"/>
        <v>852970.79572000005</v>
      </c>
      <c r="Q15" s="231">
        <f t="shared" si="0"/>
        <v>130713.67610000001</v>
      </c>
      <c r="R15" s="231">
        <f t="shared" ref="R15:W15" si="1">SUM(R6:R14)</f>
        <v>1378571.83021</v>
      </c>
      <c r="S15" s="232">
        <f t="shared" si="1"/>
        <v>271020.90369999997</v>
      </c>
      <c r="T15" s="230">
        <f t="shared" si="1"/>
        <v>1476258.0894500001</v>
      </c>
      <c r="U15" s="231">
        <f t="shared" si="1"/>
        <v>246374.46120000002</v>
      </c>
      <c r="V15" s="231">
        <f t="shared" si="1"/>
        <v>1224428.3938500001</v>
      </c>
      <c r="W15" s="232">
        <f t="shared" si="1"/>
        <v>292264.52009999997</v>
      </c>
      <c r="X15" s="230">
        <f t="shared" ref="X15:AC15" si="2">SUM(X6:X14)</f>
        <v>1205575.01205</v>
      </c>
      <c r="Y15" s="231">
        <f t="shared" si="2"/>
        <v>346164.89510000002</v>
      </c>
      <c r="Z15" s="230">
        <f t="shared" si="2"/>
        <v>1582845.9083700001</v>
      </c>
      <c r="AA15" s="231">
        <f t="shared" si="2"/>
        <v>336823.52</v>
      </c>
      <c r="AB15" s="230">
        <f t="shared" si="2"/>
        <v>1879602.3323299999</v>
      </c>
      <c r="AC15" s="231">
        <f t="shared" si="2"/>
        <v>347135.07079999999</v>
      </c>
      <c r="AD15" s="230">
        <f t="shared" ref="AD15:AG15" si="3">SUM(AD6:AD14)</f>
        <v>1438635.71621</v>
      </c>
      <c r="AE15" s="231">
        <f t="shared" si="3"/>
        <v>316739.22399999999</v>
      </c>
      <c r="AF15" s="231">
        <f t="shared" si="3"/>
        <v>1493182.28064</v>
      </c>
      <c r="AG15" s="231">
        <f t="shared" si="3"/>
        <v>313284.62877000001</v>
      </c>
      <c r="AH15" s="231">
        <f t="shared" ref="AH15:AI15" si="4">SUM(AH6:AH14)</f>
        <v>1686517.0026600002</v>
      </c>
      <c r="AI15" s="231">
        <f t="shared" si="4"/>
        <v>354287.95912000001</v>
      </c>
      <c r="AJ15" s="231">
        <f t="shared" ref="AJ15:AK15" si="5">SUM(AJ6:AJ14)</f>
        <v>1628262.7393800002</v>
      </c>
      <c r="AK15" s="231">
        <f t="shared" si="5"/>
        <v>334244.25734000001</v>
      </c>
      <c r="AL15" s="231">
        <f t="shared" ref="AL15:AM15" si="6">SUM(AL6:AL14)</f>
        <v>1635095.73214</v>
      </c>
      <c r="AM15" s="230">
        <f t="shared" si="6"/>
        <v>342870.30560999998</v>
      </c>
      <c r="AN15" s="231">
        <f t="shared" ref="AN15:AO15" si="7">SUM(AN6:AN14)</f>
        <v>1941787.5039599999</v>
      </c>
      <c r="AO15" s="230">
        <f t="shared" si="7"/>
        <v>385884.3714</v>
      </c>
      <c r="AP15" s="231">
        <f t="shared" ref="AP15:AQ15" si="8">SUM(AP6:AP14)</f>
        <v>1942879.2272799998</v>
      </c>
      <c r="AQ15" s="230">
        <f t="shared" si="8"/>
        <v>349947.29510999995</v>
      </c>
      <c r="AR15" s="231">
        <f t="shared" ref="AR15:AS15" si="9">SUM(AR6:AR14)</f>
        <v>2633317.8810400004</v>
      </c>
      <c r="AS15" s="230">
        <f t="shared" si="9"/>
        <v>408454.56527000002</v>
      </c>
    </row>
    <row r="16" spans="1:45" ht="35.25" customHeight="1" x14ac:dyDescent="0.2">
      <c r="A16" s="233" t="s">
        <v>136</v>
      </c>
      <c r="B16" s="233"/>
      <c r="C16" s="233"/>
      <c r="D16" s="233"/>
      <c r="E16" s="233"/>
      <c r="F16" s="233"/>
      <c r="G16" s="233"/>
      <c r="H16" s="233"/>
      <c r="I16" s="233"/>
      <c r="J16" s="233"/>
      <c r="K16" s="233"/>
      <c r="L16" s="233"/>
      <c r="M16" s="233"/>
      <c r="N16" s="234"/>
      <c r="O16" s="234"/>
      <c r="AB16" s="119"/>
      <c r="AC16" s="119"/>
    </row>
    <row r="17" spans="1:29" ht="39" customHeight="1" x14ac:dyDescent="0.2">
      <c r="A17" s="233" t="s">
        <v>137</v>
      </c>
      <c r="B17" s="233"/>
      <c r="C17" s="233"/>
      <c r="D17" s="233"/>
      <c r="E17" s="233"/>
      <c r="F17" s="233"/>
      <c r="G17" s="233"/>
      <c r="H17" s="233"/>
      <c r="I17" s="233"/>
      <c r="J17" s="233"/>
      <c r="K17" s="233"/>
      <c r="L17" s="233"/>
      <c r="M17" s="233"/>
      <c r="N17" s="233"/>
      <c r="O17" s="233"/>
    </row>
    <row r="18" spans="1:29" x14ac:dyDescent="0.2">
      <c r="A18" s="233"/>
      <c r="AB18" s="119"/>
      <c r="AC18" s="119"/>
    </row>
    <row r="21" spans="1:29" x14ac:dyDescent="0.2">
      <c r="B21" s="235"/>
      <c r="C21" s="235"/>
      <c r="D21" s="235"/>
      <c r="E21" s="235"/>
      <c r="F21" s="235"/>
      <c r="G21" s="235"/>
      <c r="H21" s="235"/>
      <c r="I21" s="235"/>
      <c r="J21" s="235"/>
      <c r="K21" s="235"/>
      <c r="L21" s="235"/>
      <c r="M21" s="235"/>
      <c r="N21" s="235"/>
      <c r="O21" s="235"/>
      <c r="P21" s="235"/>
      <c r="Q21" s="235"/>
      <c r="R21" s="235"/>
      <c r="S21" s="235"/>
    </row>
  </sheetData>
  <mergeCells count="23">
    <mergeCell ref="V3:W3"/>
    <mergeCell ref="AD3:AE3"/>
    <mergeCell ref="AB3:AC3"/>
    <mergeCell ref="Z3:AA3"/>
    <mergeCell ref="A3:A5"/>
    <mergeCell ref="T3:U3"/>
    <mergeCell ref="L3:M3"/>
    <mergeCell ref="N3:O3"/>
    <mergeCell ref="R3:S3"/>
    <mergeCell ref="B3:C3"/>
    <mergeCell ref="D3:E3"/>
    <mergeCell ref="F3:G3"/>
    <mergeCell ref="H3:I3"/>
    <mergeCell ref="P3:Q3"/>
    <mergeCell ref="J3:K3"/>
    <mergeCell ref="AR3:AS3"/>
    <mergeCell ref="AP3:AQ3"/>
    <mergeCell ref="AN3:AO3"/>
    <mergeCell ref="AL3:AM3"/>
    <mergeCell ref="X3:Y3"/>
    <mergeCell ref="AH3:AI3"/>
    <mergeCell ref="AF3:AG3"/>
    <mergeCell ref="AJ3:AK3"/>
  </mergeCells>
  <phoneticPr fontId="30" type="noConversion"/>
  <pageMargins left="0.78740157480314965" right="0.78740157480314965" top="0.98425196850393704" bottom="0.98425196850393704" header="0.51181102362204722" footer="0.51181102362204722"/>
  <pageSetup paperSize="9" scale="47" fitToWidth="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16"/>
  <sheetViews>
    <sheetView workbookViewId="0">
      <pane xSplit="1" topLeftCell="B1" activePane="topRight" state="frozen"/>
      <selection pane="topRight"/>
    </sheetView>
  </sheetViews>
  <sheetFormatPr baseColWidth="10" defaultColWidth="11.42578125" defaultRowHeight="14.25" x14ac:dyDescent="0.2"/>
  <cols>
    <col min="1" max="1" width="61.5703125" style="2" customWidth="1"/>
    <col min="2" max="33" width="12.5703125" style="2" customWidth="1"/>
    <col min="34" max="34" width="12.7109375" style="2" bestFit="1" customWidth="1"/>
    <col min="35" max="16384" width="11.42578125" style="2"/>
  </cols>
  <sheetData>
    <row r="1" spans="1:45" ht="53.25" customHeight="1" x14ac:dyDescent="0.3">
      <c r="A1" s="201" t="s">
        <v>151</v>
      </c>
      <c r="B1" s="236"/>
      <c r="C1" s="236"/>
      <c r="D1" s="236"/>
      <c r="E1" s="236"/>
      <c r="F1" s="236"/>
      <c r="G1" s="236"/>
      <c r="H1" s="236"/>
      <c r="I1" s="236"/>
      <c r="J1" s="236"/>
      <c r="K1" s="236"/>
      <c r="L1" s="236"/>
      <c r="M1" s="236"/>
      <c r="N1" s="236"/>
      <c r="O1" s="236"/>
      <c r="P1" s="236"/>
      <c r="Q1" s="236"/>
      <c r="R1" s="236"/>
      <c r="S1" s="236"/>
    </row>
    <row r="2" spans="1:45" ht="15" x14ac:dyDescent="0.2">
      <c r="A2" s="251" t="s">
        <v>142</v>
      </c>
      <c r="B2" s="236"/>
      <c r="C2" s="236"/>
      <c r="D2" s="236"/>
      <c r="E2" s="236"/>
      <c r="F2" s="236"/>
      <c r="G2" s="236"/>
      <c r="H2" s="236"/>
      <c r="I2" s="236"/>
      <c r="J2" s="236"/>
      <c r="K2" s="236"/>
      <c r="L2" s="236"/>
      <c r="M2" s="236"/>
      <c r="N2" s="236"/>
      <c r="O2" s="236"/>
      <c r="P2" s="236"/>
      <c r="Q2" s="236"/>
      <c r="R2" s="236"/>
      <c r="S2" s="236"/>
    </row>
    <row r="3" spans="1:45" ht="15.75" customHeight="1" x14ac:dyDescent="0.25">
      <c r="A3" s="331" t="s">
        <v>35</v>
      </c>
      <c r="B3" s="336">
        <v>2003</v>
      </c>
      <c r="C3" s="336"/>
      <c r="D3" s="334">
        <v>2004</v>
      </c>
      <c r="E3" s="335"/>
      <c r="F3" s="336">
        <v>2005</v>
      </c>
      <c r="G3" s="336"/>
      <c r="H3" s="334">
        <v>2006</v>
      </c>
      <c r="I3" s="335"/>
      <c r="J3" s="336">
        <v>2007</v>
      </c>
      <c r="K3" s="336"/>
      <c r="L3" s="329">
        <v>2008</v>
      </c>
      <c r="M3" s="328"/>
      <c r="N3" s="327">
        <v>2009</v>
      </c>
      <c r="O3" s="330"/>
      <c r="P3" s="329">
        <v>2010</v>
      </c>
      <c r="Q3" s="328"/>
      <c r="R3" s="327">
        <v>2011</v>
      </c>
      <c r="S3" s="330"/>
      <c r="T3" s="329">
        <v>2012</v>
      </c>
      <c r="U3" s="328"/>
      <c r="V3" s="327">
        <v>2013</v>
      </c>
      <c r="W3" s="330"/>
      <c r="X3" s="329">
        <v>2014</v>
      </c>
      <c r="Y3" s="328"/>
      <c r="Z3" s="327">
        <v>2015</v>
      </c>
      <c r="AA3" s="330"/>
      <c r="AB3" s="329">
        <v>2016</v>
      </c>
      <c r="AC3" s="328"/>
      <c r="AD3" s="329">
        <v>2017</v>
      </c>
      <c r="AE3" s="328"/>
      <c r="AF3" s="327">
        <v>2018</v>
      </c>
      <c r="AG3" s="328"/>
      <c r="AH3" s="327">
        <v>2019</v>
      </c>
      <c r="AI3" s="328"/>
      <c r="AJ3" s="327">
        <v>2020</v>
      </c>
      <c r="AK3" s="328"/>
      <c r="AL3" s="327">
        <v>2021</v>
      </c>
      <c r="AM3" s="328"/>
      <c r="AN3" s="327">
        <v>2022</v>
      </c>
      <c r="AO3" s="328"/>
      <c r="AP3" s="327">
        <v>2023</v>
      </c>
      <c r="AQ3" s="328"/>
      <c r="AR3" s="327">
        <v>2024</v>
      </c>
      <c r="AS3" s="328"/>
    </row>
    <row r="4" spans="1:45" ht="15.75" customHeight="1" x14ac:dyDescent="0.2">
      <c r="A4" s="332"/>
      <c r="B4" s="204" t="s">
        <v>26</v>
      </c>
      <c r="C4" s="237" t="s">
        <v>27</v>
      </c>
      <c r="D4" s="203" t="s">
        <v>26</v>
      </c>
      <c r="E4" s="203" t="s">
        <v>27</v>
      </c>
      <c r="F4" s="204" t="s">
        <v>26</v>
      </c>
      <c r="G4" s="237" t="s">
        <v>27</v>
      </c>
      <c r="H4" s="203" t="s">
        <v>26</v>
      </c>
      <c r="I4" s="203" t="s">
        <v>27</v>
      </c>
      <c r="J4" s="204" t="s">
        <v>26</v>
      </c>
      <c r="K4" s="237" t="s">
        <v>27</v>
      </c>
      <c r="L4" s="203" t="s">
        <v>26</v>
      </c>
      <c r="M4" s="203" t="s">
        <v>27</v>
      </c>
      <c r="N4" s="204" t="s">
        <v>26</v>
      </c>
      <c r="O4" s="205" t="s">
        <v>27</v>
      </c>
      <c r="P4" s="203" t="s">
        <v>26</v>
      </c>
      <c r="Q4" s="206" t="s">
        <v>27</v>
      </c>
      <c r="R4" s="204" t="s">
        <v>26</v>
      </c>
      <c r="S4" s="205" t="s">
        <v>27</v>
      </c>
      <c r="T4" s="203" t="s">
        <v>26</v>
      </c>
      <c r="U4" s="206" t="s">
        <v>27</v>
      </c>
      <c r="V4" s="204" t="s">
        <v>26</v>
      </c>
      <c r="W4" s="205" t="s">
        <v>27</v>
      </c>
      <c r="X4" s="203" t="s">
        <v>26</v>
      </c>
      <c r="Y4" s="206" t="s">
        <v>27</v>
      </c>
      <c r="Z4" s="204" t="s">
        <v>26</v>
      </c>
      <c r="AA4" s="205" t="s">
        <v>27</v>
      </c>
      <c r="AB4" s="203" t="s">
        <v>26</v>
      </c>
      <c r="AC4" s="206" t="s">
        <v>27</v>
      </c>
      <c r="AD4" s="203" t="s">
        <v>26</v>
      </c>
      <c r="AE4" s="206" t="s">
        <v>27</v>
      </c>
      <c r="AF4" s="204" t="s">
        <v>26</v>
      </c>
      <c r="AG4" s="206" t="s">
        <v>27</v>
      </c>
      <c r="AH4" s="204" t="s">
        <v>26</v>
      </c>
      <c r="AI4" s="206" t="s">
        <v>27</v>
      </c>
      <c r="AJ4" s="204" t="s">
        <v>26</v>
      </c>
      <c r="AK4" s="206" t="s">
        <v>27</v>
      </c>
      <c r="AL4" s="204" t="s">
        <v>26</v>
      </c>
      <c r="AM4" s="206" t="s">
        <v>27</v>
      </c>
      <c r="AN4" s="204" t="s">
        <v>26</v>
      </c>
      <c r="AO4" s="206" t="s">
        <v>27</v>
      </c>
      <c r="AP4" s="204" t="s">
        <v>26</v>
      </c>
      <c r="AQ4" s="206" t="s">
        <v>27</v>
      </c>
      <c r="AR4" s="204" t="s">
        <v>26</v>
      </c>
      <c r="AS4" s="206" t="s">
        <v>27</v>
      </c>
    </row>
    <row r="5" spans="1:45" ht="15.75" customHeight="1" x14ac:dyDescent="0.2">
      <c r="A5" s="333"/>
      <c r="B5" s="208" t="s">
        <v>91</v>
      </c>
      <c r="C5" s="209" t="s">
        <v>99</v>
      </c>
      <c r="D5" s="207" t="s">
        <v>91</v>
      </c>
      <c r="E5" s="207" t="s">
        <v>99</v>
      </c>
      <c r="F5" s="208" t="s">
        <v>91</v>
      </c>
      <c r="G5" s="209" t="s">
        <v>99</v>
      </c>
      <c r="H5" s="207" t="s">
        <v>91</v>
      </c>
      <c r="I5" s="207" t="s">
        <v>99</v>
      </c>
      <c r="J5" s="208" t="s">
        <v>91</v>
      </c>
      <c r="K5" s="209" t="s">
        <v>99</v>
      </c>
      <c r="L5" s="207" t="s">
        <v>91</v>
      </c>
      <c r="M5" s="207" t="s">
        <v>99</v>
      </c>
      <c r="N5" s="208" t="s">
        <v>91</v>
      </c>
      <c r="O5" s="209" t="s">
        <v>99</v>
      </c>
      <c r="P5" s="207" t="s">
        <v>91</v>
      </c>
      <c r="Q5" s="207" t="s">
        <v>99</v>
      </c>
      <c r="R5" s="208" t="s">
        <v>91</v>
      </c>
      <c r="S5" s="209" t="s">
        <v>99</v>
      </c>
      <c r="T5" s="207" t="s">
        <v>91</v>
      </c>
      <c r="U5" s="207" t="s">
        <v>99</v>
      </c>
      <c r="V5" s="208" t="s">
        <v>91</v>
      </c>
      <c r="W5" s="209" t="s">
        <v>99</v>
      </c>
      <c r="X5" s="207" t="s">
        <v>91</v>
      </c>
      <c r="Y5" s="207" t="s">
        <v>99</v>
      </c>
      <c r="Z5" s="208" t="s">
        <v>91</v>
      </c>
      <c r="AA5" s="209" t="s">
        <v>99</v>
      </c>
      <c r="AB5" s="207" t="s">
        <v>91</v>
      </c>
      <c r="AC5" s="207" t="s">
        <v>99</v>
      </c>
      <c r="AD5" s="207" t="s">
        <v>91</v>
      </c>
      <c r="AE5" s="207" t="s">
        <v>99</v>
      </c>
      <c r="AF5" s="208" t="s">
        <v>91</v>
      </c>
      <c r="AG5" s="207" t="s">
        <v>99</v>
      </c>
      <c r="AH5" s="208" t="s">
        <v>91</v>
      </c>
      <c r="AI5" s="207" t="s">
        <v>99</v>
      </c>
      <c r="AJ5" s="208" t="s">
        <v>91</v>
      </c>
      <c r="AK5" s="207" t="s">
        <v>99</v>
      </c>
      <c r="AL5" s="208" t="s">
        <v>91</v>
      </c>
      <c r="AM5" s="207" t="s">
        <v>99</v>
      </c>
      <c r="AN5" s="208" t="s">
        <v>91</v>
      </c>
      <c r="AO5" s="207" t="s">
        <v>99</v>
      </c>
      <c r="AP5" s="208" t="s">
        <v>91</v>
      </c>
      <c r="AQ5" s="207" t="s">
        <v>99</v>
      </c>
      <c r="AR5" s="208" t="s">
        <v>91</v>
      </c>
      <c r="AS5" s="207" t="s">
        <v>99</v>
      </c>
    </row>
    <row r="6" spans="1:45" ht="15.75" customHeight="1" x14ac:dyDescent="0.2">
      <c r="A6" s="238" t="s">
        <v>36</v>
      </c>
      <c r="B6" s="212">
        <v>313341.58275</v>
      </c>
      <c r="C6" s="239">
        <v>35754.623800000001</v>
      </c>
      <c r="D6" s="211">
        <v>357272.69034999999</v>
      </c>
      <c r="E6" s="212">
        <v>36381.614699999998</v>
      </c>
      <c r="F6" s="212">
        <v>332579.9302</v>
      </c>
      <c r="G6" s="239">
        <v>30996.743699999999</v>
      </c>
      <c r="H6" s="211">
        <v>380750.77585999999</v>
      </c>
      <c r="I6" s="212">
        <v>32298.941900000002</v>
      </c>
      <c r="J6" s="212">
        <v>477742.36648999999</v>
      </c>
      <c r="K6" s="239">
        <v>35679.749600000003</v>
      </c>
      <c r="L6" s="211">
        <v>526048.01142</v>
      </c>
      <c r="M6" s="212">
        <v>39350.763500000001</v>
      </c>
      <c r="N6" s="212">
        <v>254158.93377</v>
      </c>
      <c r="O6" s="239">
        <v>25131.518800000002</v>
      </c>
      <c r="P6" s="211">
        <v>308210.89872</v>
      </c>
      <c r="Q6" s="212">
        <v>34065.989200000004</v>
      </c>
      <c r="R6" s="212">
        <v>376158.88024000003</v>
      </c>
      <c r="S6" s="239">
        <v>36380.6708</v>
      </c>
      <c r="T6" s="211">
        <v>371034.48090000002</v>
      </c>
      <c r="U6" s="212">
        <v>35473.648000000001</v>
      </c>
      <c r="V6" s="212">
        <v>307934.53973999998</v>
      </c>
      <c r="W6" s="239">
        <v>39155.944499999998</v>
      </c>
      <c r="X6" s="211">
        <v>266053.06611000001</v>
      </c>
      <c r="Y6" s="212">
        <v>31375.962100000001</v>
      </c>
      <c r="Z6" s="212">
        <v>311165.46411</v>
      </c>
      <c r="AA6" s="239">
        <v>29372.640200000002</v>
      </c>
      <c r="AB6" s="211">
        <v>467195.88095999998</v>
      </c>
      <c r="AC6" s="212">
        <v>35334.903599999998</v>
      </c>
      <c r="AD6" s="211">
        <v>323014.72304999997</v>
      </c>
      <c r="AE6" s="212">
        <v>23507.5625</v>
      </c>
      <c r="AF6" s="212">
        <v>388543.96798000002</v>
      </c>
      <c r="AG6" s="212">
        <v>25329.900399999999</v>
      </c>
      <c r="AH6" s="212">
        <v>478643.24021999998</v>
      </c>
      <c r="AI6" s="212">
        <v>26286.244739999998</v>
      </c>
      <c r="AJ6" s="212">
        <v>492630.18703999999</v>
      </c>
      <c r="AK6" s="212">
        <v>25844.792079999999</v>
      </c>
      <c r="AL6" s="212">
        <v>447006.98836999998</v>
      </c>
      <c r="AM6" s="212">
        <v>29994.104859999999</v>
      </c>
      <c r="AN6" s="212">
        <v>555198.40605999995</v>
      </c>
      <c r="AO6" s="212">
        <v>25545.351480000001</v>
      </c>
      <c r="AP6" s="212">
        <v>595016.92585999996</v>
      </c>
      <c r="AQ6" s="212">
        <v>22325.684089999999</v>
      </c>
      <c r="AR6" s="212">
        <v>829005.34921000001</v>
      </c>
      <c r="AS6" s="212">
        <v>28376.66604</v>
      </c>
    </row>
    <row r="7" spans="1:45" ht="15.75" customHeight="1" x14ac:dyDescent="0.2">
      <c r="A7" s="238" t="s">
        <v>37</v>
      </c>
      <c r="B7" s="212">
        <v>115669.33055</v>
      </c>
      <c r="C7" s="239">
        <v>12817.8426</v>
      </c>
      <c r="D7" s="211">
        <v>153882.70115000001</v>
      </c>
      <c r="E7" s="212">
        <v>15245.2129</v>
      </c>
      <c r="F7" s="212">
        <v>156928.57724000001</v>
      </c>
      <c r="G7" s="239">
        <v>13865.5301</v>
      </c>
      <c r="H7" s="211">
        <v>119800.06049</v>
      </c>
      <c r="I7" s="212">
        <v>9531.0203000000001</v>
      </c>
      <c r="J7" s="212">
        <v>178495.22738999999</v>
      </c>
      <c r="K7" s="239">
        <v>12406.520399999999</v>
      </c>
      <c r="L7" s="211">
        <v>127606.27664</v>
      </c>
      <c r="M7" s="212">
        <v>10736.708699999999</v>
      </c>
      <c r="N7" s="212">
        <v>106826.26031</v>
      </c>
      <c r="O7" s="239">
        <v>9837.7293000000009</v>
      </c>
      <c r="P7" s="211">
        <v>76460.643559999997</v>
      </c>
      <c r="Q7" s="212">
        <v>8387.1414999999997</v>
      </c>
      <c r="R7" s="212">
        <v>123224.02392000001</v>
      </c>
      <c r="S7" s="239">
        <v>12240.391900000001</v>
      </c>
      <c r="T7" s="211">
        <v>129627.24712</v>
      </c>
      <c r="U7" s="212">
        <v>12450.189399999999</v>
      </c>
      <c r="V7" s="212">
        <v>196751.25696999999</v>
      </c>
      <c r="W7" s="239">
        <v>21319.445299999999</v>
      </c>
      <c r="X7" s="211">
        <v>78511.025500000003</v>
      </c>
      <c r="Y7" s="212">
        <v>8297.2096000000001</v>
      </c>
      <c r="Z7" s="212">
        <v>106046.79902000001</v>
      </c>
      <c r="AA7" s="239">
        <v>7874.6322</v>
      </c>
      <c r="AB7" s="211">
        <v>321259.17475000001</v>
      </c>
      <c r="AC7" s="212">
        <v>20178.529200000001</v>
      </c>
      <c r="AD7" s="211">
        <v>272214.34672999999</v>
      </c>
      <c r="AE7" s="212">
        <v>16004.458000000001</v>
      </c>
      <c r="AF7" s="212">
        <v>202368.1312</v>
      </c>
      <c r="AG7" s="212">
        <v>11264.12068</v>
      </c>
      <c r="AH7" s="212">
        <v>233203.04874</v>
      </c>
      <c r="AI7" s="212">
        <v>10882.934929999999</v>
      </c>
      <c r="AJ7" s="212">
        <v>235984.54798999999</v>
      </c>
      <c r="AK7" s="212">
        <v>11932.4632</v>
      </c>
      <c r="AL7" s="212">
        <v>122778.62586</v>
      </c>
      <c r="AM7" s="212">
        <v>7730.4835599999997</v>
      </c>
      <c r="AN7" s="212">
        <v>198734.86094000001</v>
      </c>
      <c r="AO7" s="212">
        <v>8240.8296100000007</v>
      </c>
      <c r="AP7" s="212">
        <v>150726.33019000001</v>
      </c>
      <c r="AQ7" s="212">
        <v>5548.8417600000002</v>
      </c>
      <c r="AR7" s="212">
        <v>265808.51163000002</v>
      </c>
      <c r="AS7" s="212">
        <v>9688.1823899999999</v>
      </c>
    </row>
    <row r="8" spans="1:45" ht="15.75" customHeight="1" x14ac:dyDescent="0.2">
      <c r="A8" s="238" t="s">
        <v>88</v>
      </c>
      <c r="B8" s="212">
        <v>158921.50605</v>
      </c>
      <c r="C8" s="239">
        <v>27588.250499999998</v>
      </c>
      <c r="D8" s="211">
        <v>145685.17898999999</v>
      </c>
      <c r="E8" s="212">
        <v>15599.7237</v>
      </c>
      <c r="F8" s="212">
        <v>218101.49820999999</v>
      </c>
      <c r="G8" s="239">
        <v>43113.505700000002</v>
      </c>
      <c r="H8" s="211">
        <v>75189.651270000002</v>
      </c>
      <c r="I8" s="212">
        <v>17001.592499999999</v>
      </c>
      <c r="J8" s="212">
        <v>164037.93346</v>
      </c>
      <c r="K8" s="239">
        <v>18823.334599999998</v>
      </c>
      <c r="L8" s="211">
        <v>145810.78448</v>
      </c>
      <c r="M8" s="212">
        <v>13733.185100000001</v>
      </c>
      <c r="N8" s="212">
        <v>93186.74325</v>
      </c>
      <c r="O8" s="239">
        <v>23077.358899999999</v>
      </c>
      <c r="P8" s="211">
        <v>92632.715230000002</v>
      </c>
      <c r="Q8" s="212">
        <v>31395.1342</v>
      </c>
      <c r="R8" s="212">
        <v>346147.21318999998</v>
      </c>
      <c r="S8" s="239">
        <v>160126.7451</v>
      </c>
      <c r="T8" s="211">
        <v>428008.01708000002</v>
      </c>
      <c r="U8" s="212">
        <v>134463.59520000001</v>
      </c>
      <c r="V8" s="212">
        <v>221559.48190000001</v>
      </c>
      <c r="W8" s="239">
        <v>164400.16639999999</v>
      </c>
      <c r="X8" s="211">
        <v>319756.91846999998</v>
      </c>
      <c r="Y8" s="212">
        <v>248225.42290000001</v>
      </c>
      <c r="Z8" s="212">
        <v>575122.82450999995</v>
      </c>
      <c r="AA8" s="239">
        <v>242289.2359</v>
      </c>
      <c r="AB8" s="211">
        <v>366794.94076000003</v>
      </c>
      <c r="AC8" s="212">
        <v>238515.614</v>
      </c>
      <c r="AD8" s="211">
        <v>203708.35616</v>
      </c>
      <c r="AE8" s="212">
        <v>229840.65700000001</v>
      </c>
      <c r="AF8" s="212">
        <v>332284.17586000002</v>
      </c>
      <c r="AG8" s="212">
        <v>236115.13931999999</v>
      </c>
      <c r="AH8" s="212">
        <v>279280.12682</v>
      </c>
      <c r="AI8" s="212">
        <v>273582.81884000002</v>
      </c>
      <c r="AJ8" s="212">
        <v>201638.01753000001</v>
      </c>
      <c r="AK8" s="212">
        <v>259423.56135</v>
      </c>
      <c r="AL8" s="212">
        <v>376869.65220999997</v>
      </c>
      <c r="AM8" s="212">
        <v>264999.83120999997</v>
      </c>
      <c r="AN8" s="212">
        <v>303069.27918999997</v>
      </c>
      <c r="AO8" s="212">
        <v>312988.84983000002</v>
      </c>
      <c r="AP8" s="212">
        <v>282614.71195999999</v>
      </c>
      <c r="AQ8" s="212">
        <v>289838.26730000001</v>
      </c>
      <c r="AR8" s="212">
        <v>385136.55244</v>
      </c>
      <c r="AS8" s="212">
        <v>333042.79923</v>
      </c>
    </row>
    <row r="9" spans="1:45" ht="15.75" customHeight="1" x14ac:dyDescent="0.2">
      <c r="A9" s="238" t="s">
        <v>38</v>
      </c>
      <c r="B9" s="212">
        <v>165160.64804</v>
      </c>
      <c r="C9" s="239">
        <v>67521.643299999996</v>
      </c>
      <c r="D9" s="211">
        <v>144852.12383</v>
      </c>
      <c r="E9" s="212">
        <v>42558.479500000001</v>
      </c>
      <c r="F9" s="212">
        <v>158940.67163</v>
      </c>
      <c r="G9" s="239">
        <v>35976.584999999999</v>
      </c>
      <c r="H9" s="211">
        <v>112954.74135</v>
      </c>
      <c r="I9" s="212">
        <v>30310.205300000001</v>
      </c>
      <c r="J9" s="212">
        <v>158555.73298999999</v>
      </c>
      <c r="K9" s="239">
        <v>54330.635000000002</v>
      </c>
      <c r="L9" s="211">
        <v>204684.74711</v>
      </c>
      <c r="M9" s="212">
        <v>72851.204100000003</v>
      </c>
      <c r="N9" s="212">
        <v>59889.676760000002</v>
      </c>
      <c r="O9" s="239">
        <v>22782.558400000002</v>
      </c>
      <c r="P9" s="211">
        <v>112643.33845</v>
      </c>
      <c r="Q9" s="212">
        <v>30168.941999999999</v>
      </c>
      <c r="R9" s="212">
        <v>104198.88024</v>
      </c>
      <c r="S9" s="239">
        <v>27428.814200000001</v>
      </c>
      <c r="T9" s="211">
        <v>126348.05303</v>
      </c>
      <c r="U9" s="212">
        <v>29421.548900000002</v>
      </c>
      <c r="V9" s="212">
        <v>139366.00878</v>
      </c>
      <c r="W9" s="239">
        <v>31590.937000000002</v>
      </c>
      <c r="X9" s="211">
        <v>99988.327380000002</v>
      </c>
      <c r="Y9" s="212">
        <v>20312.526600000001</v>
      </c>
      <c r="Z9" s="212">
        <v>156347.78862000001</v>
      </c>
      <c r="AA9" s="239">
        <v>27180.546600000001</v>
      </c>
      <c r="AB9" s="211">
        <v>168897.66759999999</v>
      </c>
      <c r="AC9" s="212">
        <v>20884.389800000001</v>
      </c>
      <c r="AD9" s="211">
        <v>119406.91649</v>
      </c>
      <c r="AE9" s="212">
        <v>20348.7255</v>
      </c>
      <c r="AF9" s="212">
        <v>62184.662199999999</v>
      </c>
      <c r="AG9" s="212">
        <v>16046.351210000001</v>
      </c>
      <c r="AH9" s="212">
        <v>155054.54916</v>
      </c>
      <c r="AI9" s="212">
        <v>22312.589489999998</v>
      </c>
      <c r="AJ9" s="212">
        <v>98958.207930000004</v>
      </c>
      <c r="AK9" s="212">
        <v>13165.44757</v>
      </c>
      <c r="AL9" s="212">
        <v>116392.6283</v>
      </c>
      <c r="AM9" s="212">
        <v>15894.475409999999</v>
      </c>
      <c r="AN9" s="212">
        <v>93810.148440000004</v>
      </c>
      <c r="AO9" s="212">
        <v>13533.321749999999</v>
      </c>
      <c r="AP9" s="212">
        <v>150146.67335</v>
      </c>
      <c r="AQ9" s="212">
        <v>14526.83877</v>
      </c>
      <c r="AR9" s="212">
        <v>236987.87344</v>
      </c>
      <c r="AS9" s="212">
        <v>17798.234899999999</v>
      </c>
    </row>
    <row r="10" spans="1:45" ht="15.75" customHeight="1" x14ac:dyDescent="0.2">
      <c r="A10" s="238" t="s">
        <v>39</v>
      </c>
      <c r="B10" s="212">
        <v>136603.84916000001</v>
      </c>
      <c r="C10" s="239">
        <v>17771.227500000001</v>
      </c>
      <c r="D10" s="211">
        <v>142305.08807</v>
      </c>
      <c r="E10" s="212">
        <v>16695.529299999998</v>
      </c>
      <c r="F10" s="212">
        <v>145801.09784</v>
      </c>
      <c r="G10" s="239">
        <v>15825.121800000001</v>
      </c>
      <c r="H10" s="211">
        <v>132345.29459999999</v>
      </c>
      <c r="I10" s="212">
        <v>13204.008099999999</v>
      </c>
      <c r="J10" s="212">
        <v>135204.75219</v>
      </c>
      <c r="K10" s="239">
        <v>11439.835800000001</v>
      </c>
      <c r="L10" s="211">
        <v>156949.40508</v>
      </c>
      <c r="M10" s="212">
        <v>12031.288699999999</v>
      </c>
      <c r="N10" s="212">
        <v>95240.620349999997</v>
      </c>
      <c r="O10" s="239">
        <v>9715.1</v>
      </c>
      <c r="P10" s="211">
        <v>121382.23126</v>
      </c>
      <c r="Q10" s="212">
        <v>14397.9504</v>
      </c>
      <c r="R10" s="212">
        <v>198339.30254</v>
      </c>
      <c r="S10" s="239">
        <v>20316.363000000001</v>
      </c>
      <c r="T10" s="211">
        <v>211435.47414000001</v>
      </c>
      <c r="U10" s="212">
        <v>21902.617300000002</v>
      </c>
      <c r="V10" s="212">
        <v>160659.06185999999</v>
      </c>
      <c r="W10" s="239">
        <v>22229.147799999999</v>
      </c>
      <c r="X10" s="211">
        <v>187262.43343999999</v>
      </c>
      <c r="Y10" s="212">
        <v>23982.593499999999</v>
      </c>
      <c r="Z10" s="212">
        <v>192108.08103999999</v>
      </c>
      <c r="AA10" s="239">
        <v>19150.2824</v>
      </c>
      <c r="AB10" s="211">
        <v>263507.64380999998</v>
      </c>
      <c r="AC10" s="212">
        <v>21431.145799999998</v>
      </c>
      <c r="AD10" s="211">
        <v>213001.50007000001</v>
      </c>
      <c r="AE10" s="212">
        <v>15982.4709</v>
      </c>
      <c r="AF10" s="212">
        <v>215278.01725999999</v>
      </c>
      <c r="AG10" s="212">
        <v>13932.57936</v>
      </c>
      <c r="AH10" s="212">
        <v>240065.73462999999</v>
      </c>
      <c r="AI10" s="212">
        <v>13678.70615</v>
      </c>
      <c r="AJ10" s="212">
        <v>243575.11642000001</v>
      </c>
      <c r="AK10" s="212">
        <v>13608.673790000001</v>
      </c>
      <c r="AL10" s="212">
        <v>162171.07597000001</v>
      </c>
      <c r="AM10" s="212">
        <v>12914.47134</v>
      </c>
      <c r="AN10" s="212">
        <v>193670.80712000001</v>
      </c>
      <c r="AO10" s="212">
        <v>10297.955970000001</v>
      </c>
      <c r="AP10" s="212">
        <v>210086.76895999999</v>
      </c>
      <c r="AQ10" s="212">
        <v>9615.28629</v>
      </c>
      <c r="AR10" s="212">
        <v>231071.80004999999</v>
      </c>
      <c r="AS10" s="212">
        <v>8572.6364300000005</v>
      </c>
    </row>
    <row r="11" spans="1:45" ht="15.75" customHeight="1" x14ac:dyDescent="0.2">
      <c r="A11" s="238" t="s">
        <v>44</v>
      </c>
      <c r="B11" s="212">
        <v>75284.141640000002</v>
      </c>
      <c r="C11" s="239">
        <v>8548.2224000000006</v>
      </c>
      <c r="D11" s="211">
        <v>79613.899510000003</v>
      </c>
      <c r="E11" s="212">
        <v>8346.3580000000002</v>
      </c>
      <c r="F11" s="212">
        <v>62832.4041</v>
      </c>
      <c r="G11" s="239">
        <v>5728.1563999999998</v>
      </c>
      <c r="H11" s="211">
        <v>66924.982340000002</v>
      </c>
      <c r="I11" s="212">
        <v>5330.5183999999999</v>
      </c>
      <c r="J11" s="212">
        <v>112310.91046</v>
      </c>
      <c r="K11" s="239">
        <v>8078.4377999999997</v>
      </c>
      <c r="L11" s="211">
        <v>139068.00586</v>
      </c>
      <c r="M11" s="212">
        <v>9537.5774000000001</v>
      </c>
      <c r="N11" s="212">
        <v>22126.817050000001</v>
      </c>
      <c r="O11" s="239">
        <v>2178.9720000000002</v>
      </c>
      <c r="P11" s="211">
        <v>39036.706469999997</v>
      </c>
      <c r="Q11" s="212">
        <v>4678.8193000000001</v>
      </c>
      <c r="R11" s="212">
        <v>62074.575850000001</v>
      </c>
      <c r="S11" s="239">
        <v>6669.5370999999996</v>
      </c>
      <c r="T11" s="211">
        <v>45340.245479999998</v>
      </c>
      <c r="U11" s="212">
        <v>4899.6890000000003</v>
      </c>
      <c r="V11" s="212">
        <v>44819.068619999998</v>
      </c>
      <c r="W11" s="239">
        <v>6171.4997999999996</v>
      </c>
      <c r="X11" s="211">
        <v>44067.957560000003</v>
      </c>
      <c r="Y11" s="212">
        <v>5537.0051000000003</v>
      </c>
      <c r="Z11" s="212">
        <v>51833.03067</v>
      </c>
      <c r="AA11" s="239">
        <v>4947.7766000000001</v>
      </c>
      <c r="AB11" s="211">
        <v>58865.197950000002</v>
      </c>
      <c r="AC11" s="212">
        <v>4488.6376</v>
      </c>
      <c r="AD11" s="211">
        <v>95643.758279999995</v>
      </c>
      <c r="AE11" s="212">
        <v>6720.6926999999996</v>
      </c>
      <c r="AF11" s="212">
        <v>117233.94824</v>
      </c>
      <c r="AG11" s="212">
        <v>6898.3533799999996</v>
      </c>
      <c r="AH11" s="212">
        <v>58490.671950000004</v>
      </c>
      <c r="AI11" s="212">
        <v>3172.7829999999999</v>
      </c>
      <c r="AJ11" s="212">
        <v>104362.33571</v>
      </c>
      <c r="AK11" s="212">
        <v>5796.3182399999996</v>
      </c>
      <c r="AL11" s="212">
        <v>92346.590769999995</v>
      </c>
      <c r="AM11" s="212">
        <v>6287.2687299999998</v>
      </c>
      <c r="AN11" s="212">
        <v>180231.24851</v>
      </c>
      <c r="AO11" s="212">
        <v>9892.4857599999996</v>
      </c>
      <c r="AP11" s="212">
        <v>72269.227889999995</v>
      </c>
      <c r="AQ11" s="212">
        <v>2821.6158500000001</v>
      </c>
      <c r="AR11" s="212">
        <v>136369.96119999999</v>
      </c>
      <c r="AS11" s="212">
        <v>5105.0441799999999</v>
      </c>
    </row>
    <row r="12" spans="1:45" ht="15.75" customHeight="1" x14ac:dyDescent="0.2">
      <c r="A12" s="240" t="s">
        <v>72</v>
      </c>
      <c r="B12" s="222">
        <v>68869.256599999993</v>
      </c>
      <c r="C12" s="241">
        <v>6266.2793000000001</v>
      </c>
      <c r="D12" s="221">
        <v>73178.509810000003</v>
      </c>
      <c r="E12" s="222">
        <v>6730.9960000000001</v>
      </c>
      <c r="F12" s="222">
        <v>85549.528439999995</v>
      </c>
      <c r="G12" s="241">
        <v>6127.2296999999999</v>
      </c>
      <c r="H12" s="221">
        <v>88878.476280000003</v>
      </c>
      <c r="I12" s="222">
        <v>7225.0397999999996</v>
      </c>
      <c r="J12" s="222">
        <v>83491.761480000001</v>
      </c>
      <c r="K12" s="241">
        <v>7177.3687</v>
      </c>
      <c r="L12" s="221">
        <v>91236.484389999998</v>
      </c>
      <c r="M12" s="222">
        <v>7804.0716000000002</v>
      </c>
      <c r="N12" s="222">
        <v>74221.602400000003</v>
      </c>
      <c r="O12" s="241">
        <v>6756.7052999999996</v>
      </c>
      <c r="P12" s="221">
        <v>102604.26203</v>
      </c>
      <c r="Q12" s="222">
        <v>7619.6994999999997</v>
      </c>
      <c r="R12" s="222">
        <v>168428.95423</v>
      </c>
      <c r="S12" s="241">
        <v>7858.3815999999997</v>
      </c>
      <c r="T12" s="221">
        <v>164464.5717</v>
      </c>
      <c r="U12" s="222">
        <v>7763.1733999999997</v>
      </c>
      <c r="V12" s="222">
        <v>153338.97597999999</v>
      </c>
      <c r="W12" s="241">
        <v>7397.3792999999996</v>
      </c>
      <c r="X12" s="221">
        <v>209935.28359000001</v>
      </c>
      <c r="Y12" s="222">
        <v>8434.1753000000008</v>
      </c>
      <c r="Z12" s="222">
        <v>190221.9204</v>
      </c>
      <c r="AA12" s="241">
        <v>6008.4061000000002</v>
      </c>
      <c r="AB12" s="221">
        <v>233081.8265</v>
      </c>
      <c r="AC12" s="222">
        <v>6301.8508000000002</v>
      </c>
      <c r="AD12" s="221">
        <v>211646.11543000001</v>
      </c>
      <c r="AE12" s="222">
        <v>4334.6574000000001</v>
      </c>
      <c r="AF12" s="222">
        <v>175289.37789999999</v>
      </c>
      <c r="AG12" s="222">
        <v>3698.18442</v>
      </c>
      <c r="AH12" s="222">
        <v>241779.63114000001</v>
      </c>
      <c r="AI12" s="222">
        <v>4371.8819700000004</v>
      </c>
      <c r="AJ12" s="222">
        <v>251114.32676</v>
      </c>
      <c r="AK12" s="222">
        <v>4473.0011100000002</v>
      </c>
      <c r="AL12" s="222">
        <v>317530.17066</v>
      </c>
      <c r="AM12" s="222">
        <v>5049.6705000000002</v>
      </c>
      <c r="AN12" s="222">
        <v>417072.7537</v>
      </c>
      <c r="AO12" s="222">
        <v>5385.5770000000002</v>
      </c>
      <c r="AP12" s="222">
        <v>482018.58906999999</v>
      </c>
      <c r="AQ12" s="222">
        <v>5270.7610500000001</v>
      </c>
      <c r="AR12" s="222">
        <v>548937.83307000005</v>
      </c>
      <c r="AS12" s="222">
        <v>5871.0020999999997</v>
      </c>
    </row>
    <row r="13" spans="1:45" ht="15.75" customHeight="1" x14ac:dyDescent="0.25">
      <c r="A13" s="242" t="s">
        <v>0</v>
      </c>
      <c r="B13" s="231">
        <f t="shared" ref="B13:O13" si="0">SUM(B6:B12)</f>
        <v>1033850.31479</v>
      </c>
      <c r="C13" s="243">
        <f t="shared" si="0"/>
        <v>176268.0894</v>
      </c>
      <c r="D13" s="230">
        <f t="shared" si="0"/>
        <v>1096790.1917100002</v>
      </c>
      <c r="E13" s="230">
        <f t="shared" si="0"/>
        <v>141557.91409999999</v>
      </c>
      <c r="F13" s="231">
        <f t="shared" si="0"/>
        <v>1160733.7076599998</v>
      </c>
      <c r="G13" s="243">
        <f t="shared" si="0"/>
        <v>151632.87239999999</v>
      </c>
      <c r="H13" s="230">
        <f t="shared" si="0"/>
        <v>976843.98219000013</v>
      </c>
      <c r="I13" s="230">
        <f t="shared" si="0"/>
        <v>114901.32630000002</v>
      </c>
      <c r="J13" s="231">
        <f t="shared" si="0"/>
        <v>1309838.6844599999</v>
      </c>
      <c r="K13" s="243">
        <f t="shared" si="0"/>
        <v>147935.88189999998</v>
      </c>
      <c r="L13" s="230">
        <f t="shared" si="0"/>
        <v>1391403.7149799997</v>
      </c>
      <c r="M13" s="230">
        <f t="shared" si="0"/>
        <v>166044.7991</v>
      </c>
      <c r="N13" s="231">
        <f t="shared" si="0"/>
        <v>705650.65388999996</v>
      </c>
      <c r="O13" s="243">
        <f t="shared" si="0"/>
        <v>99479.9427</v>
      </c>
      <c r="P13" s="230">
        <f t="shared" ref="P13:Y13" si="1">SUM(P6:P12)</f>
        <v>852970.79572000005</v>
      </c>
      <c r="Q13" s="230">
        <f t="shared" si="1"/>
        <v>130713.67610000001</v>
      </c>
      <c r="R13" s="231">
        <f t="shared" si="1"/>
        <v>1378571.8302099998</v>
      </c>
      <c r="S13" s="232">
        <f t="shared" si="1"/>
        <v>271020.90370000002</v>
      </c>
      <c r="T13" s="230">
        <f t="shared" si="1"/>
        <v>1476258.0894500001</v>
      </c>
      <c r="U13" s="231">
        <f t="shared" si="1"/>
        <v>246374.46120000002</v>
      </c>
      <c r="V13" s="231">
        <f t="shared" si="1"/>
        <v>1224428.3938500001</v>
      </c>
      <c r="W13" s="232">
        <f t="shared" si="1"/>
        <v>292264.52009999997</v>
      </c>
      <c r="X13" s="230">
        <f t="shared" si="1"/>
        <v>1205575.01205</v>
      </c>
      <c r="Y13" s="231">
        <f t="shared" si="1"/>
        <v>346164.89510000002</v>
      </c>
      <c r="Z13" s="231">
        <f t="shared" ref="Z13:AA13" si="2">SUM(Z6:Z12)</f>
        <v>1582845.9083699998</v>
      </c>
      <c r="AA13" s="232">
        <f t="shared" si="2"/>
        <v>336823.52</v>
      </c>
      <c r="AB13" s="230">
        <f>SUM(AB6:AB12)</f>
        <v>1879602.3323300001</v>
      </c>
      <c r="AC13" s="231">
        <f t="shared" ref="AC13:AG13" si="3">SUM(AC6:AC12)</f>
        <v>347135.07080000004</v>
      </c>
      <c r="AD13" s="230">
        <f>SUM(AD6:AD12)</f>
        <v>1438635.71621</v>
      </c>
      <c r="AE13" s="231">
        <f t="shared" si="3"/>
        <v>316739.22400000005</v>
      </c>
      <c r="AF13" s="231">
        <f t="shared" si="3"/>
        <v>1493182.28064</v>
      </c>
      <c r="AG13" s="231">
        <f t="shared" si="3"/>
        <v>313284.62876999995</v>
      </c>
      <c r="AH13" s="231">
        <f t="shared" ref="AH13:AI13" si="4">SUM(AH6:AH12)</f>
        <v>1686517.0026600002</v>
      </c>
      <c r="AI13" s="231">
        <f t="shared" si="4"/>
        <v>354287.95911999996</v>
      </c>
      <c r="AJ13" s="231">
        <f t="shared" ref="AJ13:AK13" si="5">SUM(AJ6:AJ12)</f>
        <v>1628262.7393800002</v>
      </c>
      <c r="AK13" s="231">
        <f t="shared" si="5"/>
        <v>334244.25734000001</v>
      </c>
      <c r="AL13" s="231">
        <f t="shared" ref="AL13:AM13" si="6">SUM(AL6:AL12)</f>
        <v>1635095.73214</v>
      </c>
      <c r="AM13" s="231">
        <f t="shared" si="6"/>
        <v>342870.30560999998</v>
      </c>
      <c r="AN13" s="231">
        <f t="shared" ref="AN13:AO13" si="7">SUM(AN6:AN12)</f>
        <v>1941787.5039599999</v>
      </c>
      <c r="AO13" s="231">
        <f t="shared" si="7"/>
        <v>385884.37140000006</v>
      </c>
      <c r="AP13" s="231">
        <f t="shared" ref="AP13:AQ13" si="8">SUM(AP6:AP12)</f>
        <v>1942879.22728</v>
      </c>
      <c r="AQ13" s="231">
        <f t="shared" si="8"/>
        <v>349947.29510999995</v>
      </c>
      <c r="AR13" s="231">
        <f t="shared" ref="AR13:AS13" si="9">SUM(AR6:AR12)</f>
        <v>2633317.8810399999</v>
      </c>
      <c r="AS13" s="231">
        <f t="shared" si="9"/>
        <v>408454.56527000002</v>
      </c>
    </row>
    <row r="14" spans="1:45" ht="38.25" customHeight="1" x14ac:dyDescent="0.2">
      <c r="A14" s="233" t="s">
        <v>138</v>
      </c>
      <c r="B14" s="244"/>
      <c r="C14" s="244"/>
      <c r="D14" s="244"/>
      <c r="E14" s="244"/>
      <c r="F14" s="244"/>
      <c r="G14" s="244"/>
      <c r="H14" s="244"/>
      <c r="I14" s="244"/>
      <c r="J14" s="244"/>
      <c r="K14" s="244"/>
      <c r="L14" s="244"/>
      <c r="M14" s="244"/>
      <c r="N14" s="244"/>
      <c r="O14" s="244"/>
    </row>
    <row r="15" spans="1:45" ht="27" customHeight="1" x14ac:dyDescent="0.2">
      <c r="A15" s="245" t="s">
        <v>139</v>
      </c>
      <c r="B15" s="246"/>
      <c r="C15" s="246"/>
      <c r="D15" s="246"/>
      <c r="E15" s="246"/>
      <c r="F15" s="246"/>
      <c r="G15" s="246"/>
      <c r="H15" s="246"/>
      <c r="I15" s="246"/>
      <c r="J15" s="246"/>
      <c r="K15" s="246"/>
      <c r="L15" s="246"/>
      <c r="M15" s="246"/>
      <c r="N15" s="246"/>
      <c r="O15" s="246"/>
      <c r="P15" s="246"/>
      <c r="Q15" s="246"/>
      <c r="R15" s="246"/>
      <c r="S15" s="246"/>
      <c r="T15" s="246"/>
      <c r="U15" s="246"/>
      <c r="V15" s="246"/>
      <c r="W15" s="246"/>
    </row>
    <row r="16" spans="1:45" x14ac:dyDescent="0.2">
      <c r="A16" s="245"/>
    </row>
  </sheetData>
  <mergeCells count="23">
    <mergeCell ref="V3:W3"/>
    <mergeCell ref="AD3:AE3"/>
    <mergeCell ref="AB3:AC3"/>
    <mergeCell ref="Z3:AA3"/>
    <mergeCell ref="A3:A5"/>
    <mergeCell ref="T3:U3"/>
    <mergeCell ref="R3:S3"/>
    <mergeCell ref="P3:Q3"/>
    <mergeCell ref="L3:M3"/>
    <mergeCell ref="N3:O3"/>
    <mergeCell ref="B3:C3"/>
    <mergeCell ref="D3:E3"/>
    <mergeCell ref="F3:G3"/>
    <mergeCell ref="H3:I3"/>
    <mergeCell ref="J3:K3"/>
    <mergeCell ref="AR3:AS3"/>
    <mergeCell ref="AP3:AQ3"/>
    <mergeCell ref="AN3:AO3"/>
    <mergeCell ref="AL3:AM3"/>
    <mergeCell ref="X3:Y3"/>
    <mergeCell ref="AH3:AI3"/>
    <mergeCell ref="AF3:AG3"/>
    <mergeCell ref="AJ3:AK3"/>
  </mergeCells>
  <phoneticPr fontId="30" type="noConversion"/>
  <pageMargins left="0.78740157480314965" right="0.78740157480314965" top="0.98425196850393704" bottom="0.98425196850393704" header="0.51181102362204722" footer="0.51181102362204722"/>
  <pageSetup paperSize="9" scale="49"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Info og definisjoner</vt:lpstr>
      <vt:lpstr>Totalt ikke i populasjonen</vt:lpstr>
      <vt:lpstr>Deltakeradg. ikke i populasjon</vt:lpstr>
      <vt:lpstr>Fangst ikke i populasjonen</vt:lpstr>
      <vt:lpstr>Fiskeslag ikke i populasjonen</vt:lpstr>
      <vt:lpstr>Redskap ikke i populasjonen</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toaas</dc:creator>
  <cp:lastModifiedBy>Ingvill Hægland Horvei</cp:lastModifiedBy>
  <cp:lastPrinted>2023-05-05T07:51:09Z</cp:lastPrinted>
  <dcterms:created xsi:type="dcterms:W3CDTF">2010-07-01T08:31:08Z</dcterms:created>
  <dcterms:modified xsi:type="dcterms:W3CDTF">2025-11-27T09:01:59Z</dcterms:modified>
</cp:coreProperties>
</file>